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2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92.168.100.178\GenomicResearch_Sharing\GenomicResearch_Sharing\Raw_Agena_Result\4. Agena panel 정보\20251210_101444\"/>
    </mc:Choice>
  </mc:AlternateContent>
  <bookViews>
    <workbookView xWindow="0" yWindow="0" windowWidth="28800" windowHeight="12270" activeTab="1"/>
  </bookViews>
  <sheets>
    <sheet name="2026.01_그래프_특수암" sheetId="2" r:id="rId1"/>
    <sheet name="2026.01_그래프_노화관련" sheetId="3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70" i="3" l="1"/>
  <c r="V70" i="3"/>
  <c r="U70" i="3"/>
  <c r="T70" i="3"/>
  <c r="S70" i="3"/>
  <c r="R70" i="3"/>
  <c r="Q70" i="3"/>
  <c r="W69" i="3"/>
  <c r="V69" i="3"/>
  <c r="U69" i="3"/>
  <c r="T69" i="3"/>
  <c r="S69" i="3"/>
  <c r="R69" i="3"/>
  <c r="Q69" i="3"/>
  <c r="N70" i="3"/>
  <c r="M70" i="3"/>
  <c r="L70" i="3"/>
  <c r="K70" i="3"/>
  <c r="J70" i="3"/>
  <c r="I70" i="3"/>
  <c r="H70" i="3"/>
  <c r="N69" i="3"/>
  <c r="M69" i="3"/>
  <c r="L69" i="3"/>
  <c r="K69" i="3"/>
  <c r="J69" i="3"/>
  <c r="I69" i="3"/>
  <c r="H69" i="3"/>
  <c r="AF40" i="3"/>
  <c r="AE40" i="3"/>
  <c r="AD40" i="3"/>
  <c r="AC40" i="3"/>
  <c r="AB40" i="3"/>
  <c r="AA40" i="3"/>
  <c r="Z40" i="3"/>
  <c r="AF39" i="3"/>
  <c r="AE39" i="3"/>
  <c r="AD39" i="3"/>
  <c r="AC39" i="3"/>
  <c r="AB39" i="3"/>
  <c r="AA39" i="3"/>
  <c r="Z39" i="3"/>
  <c r="W40" i="3"/>
  <c r="V40" i="3"/>
  <c r="U40" i="3"/>
  <c r="T40" i="3"/>
  <c r="S40" i="3"/>
  <c r="R40" i="3"/>
  <c r="Q40" i="3"/>
  <c r="W39" i="3"/>
  <c r="V39" i="3"/>
  <c r="U39" i="3"/>
  <c r="T39" i="3"/>
  <c r="S39" i="3"/>
  <c r="R39" i="3"/>
  <c r="Q39" i="3"/>
  <c r="N40" i="3"/>
  <c r="M40" i="3"/>
  <c r="L40" i="3"/>
  <c r="K40" i="3"/>
  <c r="J40" i="3"/>
  <c r="I40" i="3"/>
  <c r="H40" i="3"/>
  <c r="N39" i="3"/>
  <c r="M39" i="3"/>
  <c r="L39" i="3"/>
  <c r="K39" i="3"/>
  <c r="J39" i="3"/>
  <c r="I39" i="3"/>
  <c r="H39" i="3"/>
  <c r="AF11" i="3"/>
  <c r="AE11" i="3"/>
  <c r="AD11" i="3"/>
  <c r="AC11" i="3"/>
  <c r="AB11" i="3"/>
  <c r="AA11" i="3"/>
  <c r="Z11" i="3"/>
  <c r="AF10" i="3"/>
  <c r="AE10" i="3"/>
  <c r="AD10" i="3"/>
  <c r="AC10" i="3"/>
  <c r="AB10" i="3"/>
  <c r="AA10" i="3"/>
  <c r="Z10" i="3"/>
  <c r="W11" i="3"/>
  <c r="V11" i="3"/>
  <c r="U11" i="3"/>
  <c r="T11" i="3"/>
  <c r="S11" i="3"/>
  <c r="R11" i="3"/>
  <c r="Q11" i="3"/>
  <c r="W10" i="3"/>
  <c r="V10" i="3"/>
  <c r="U10" i="3"/>
  <c r="T10" i="3"/>
  <c r="S10" i="3"/>
  <c r="R10" i="3"/>
  <c r="Q10" i="3"/>
  <c r="N11" i="3"/>
  <c r="M11" i="3"/>
  <c r="L11" i="3"/>
  <c r="K11" i="3"/>
  <c r="J11" i="3"/>
  <c r="I11" i="3"/>
  <c r="H11" i="3"/>
  <c r="N10" i="3"/>
  <c r="M10" i="3"/>
  <c r="L10" i="3"/>
  <c r="K10" i="3"/>
  <c r="J10" i="3"/>
  <c r="I10" i="3"/>
  <c r="H10" i="3"/>
  <c r="N71" i="2"/>
  <c r="M71" i="2"/>
  <c r="L71" i="2"/>
  <c r="K71" i="2"/>
  <c r="J71" i="2"/>
  <c r="I71" i="2"/>
  <c r="H71" i="2"/>
  <c r="N70" i="2"/>
  <c r="M70" i="2"/>
  <c r="L70" i="2"/>
  <c r="K70" i="2"/>
  <c r="J70" i="2"/>
  <c r="I70" i="2"/>
  <c r="H70" i="2"/>
  <c r="AF41" i="2"/>
  <c r="AE41" i="2"/>
  <c r="AD41" i="2"/>
  <c r="AC41" i="2"/>
  <c r="AB41" i="2"/>
  <c r="AA41" i="2"/>
  <c r="Z41" i="2"/>
  <c r="AF40" i="2"/>
  <c r="AE40" i="2"/>
  <c r="AD40" i="2"/>
  <c r="AC40" i="2"/>
  <c r="AB40" i="2"/>
  <c r="AA40" i="2"/>
  <c r="Z40" i="2"/>
  <c r="AA39" i="2"/>
  <c r="AB39" i="2" s="1"/>
  <c r="AC39" i="2" s="1"/>
  <c r="AD39" i="2" s="1"/>
  <c r="AE39" i="2" s="1"/>
  <c r="AF39" i="2" s="1"/>
  <c r="W41" i="2"/>
  <c r="V41" i="2"/>
  <c r="U41" i="2"/>
  <c r="T41" i="2"/>
  <c r="S41" i="2"/>
  <c r="R41" i="2"/>
  <c r="Q41" i="2"/>
  <c r="W40" i="2"/>
  <c r="V40" i="2"/>
  <c r="U40" i="2"/>
  <c r="T40" i="2"/>
  <c r="S40" i="2"/>
  <c r="R40" i="2"/>
  <c r="Q40" i="2"/>
  <c r="N41" i="2"/>
  <c r="M41" i="2"/>
  <c r="L41" i="2"/>
  <c r="K41" i="2"/>
  <c r="J41" i="2"/>
  <c r="I41" i="2"/>
  <c r="H41" i="2"/>
  <c r="N40" i="2"/>
  <c r="M40" i="2"/>
  <c r="L40" i="2"/>
  <c r="K40" i="2"/>
  <c r="J40" i="2"/>
  <c r="I40" i="2"/>
  <c r="H40" i="2"/>
  <c r="AF12" i="2"/>
  <c r="AE12" i="2"/>
  <c r="AD12" i="2"/>
  <c r="AC12" i="2"/>
  <c r="AB12" i="2"/>
  <c r="AA12" i="2"/>
  <c r="Z12" i="2"/>
  <c r="AF11" i="2"/>
  <c r="AE11" i="2"/>
  <c r="AD11" i="2"/>
  <c r="AC11" i="2"/>
  <c r="AB11" i="2"/>
  <c r="AA11" i="2"/>
  <c r="Z11" i="2"/>
  <c r="AA10" i="2"/>
  <c r="AB10" i="2"/>
  <c r="AC10" i="2"/>
  <c r="AD10" i="2"/>
  <c r="AE10" i="2"/>
  <c r="AF10" i="2"/>
  <c r="W12" i="2"/>
  <c r="V12" i="2"/>
  <c r="U12" i="2"/>
  <c r="T12" i="2"/>
  <c r="S12" i="2"/>
  <c r="R12" i="2"/>
  <c r="Q12" i="2"/>
  <c r="W11" i="2"/>
  <c r="V11" i="2"/>
  <c r="U11" i="2"/>
  <c r="T11" i="2"/>
  <c r="S11" i="2"/>
  <c r="R11" i="2"/>
  <c r="Q11" i="2"/>
  <c r="I12" i="2"/>
  <c r="J12" i="2"/>
  <c r="K12" i="2"/>
  <c r="L12" i="2"/>
  <c r="M12" i="2"/>
  <c r="N12" i="2"/>
  <c r="H12" i="2"/>
  <c r="I11" i="2"/>
  <c r="J11" i="2"/>
  <c r="K11" i="2"/>
  <c r="L11" i="2"/>
  <c r="M11" i="2"/>
  <c r="N11" i="2"/>
  <c r="H11" i="2"/>
  <c r="R65" i="3" l="1"/>
  <c r="R68" i="3" s="1"/>
  <c r="S68" i="3" s="1"/>
  <c r="T68" i="3" s="1"/>
  <c r="U68" i="3" s="1"/>
  <c r="V68" i="3" s="1"/>
  <c r="W68" i="3" s="1"/>
  <c r="I65" i="3"/>
  <c r="I68" i="3" s="1"/>
  <c r="J68" i="3" s="1"/>
  <c r="K68" i="3" s="1"/>
  <c r="L68" i="3" s="1"/>
  <c r="M68" i="3" s="1"/>
  <c r="N68" i="3" s="1"/>
  <c r="AA35" i="3"/>
  <c r="AA38" i="3" s="1"/>
  <c r="AB38" i="3" s="1"/>
  <c r="AC38" i="3" s="1"/>
  <c r="AD38" i="3" s="1"/>
  <c r="AE38" i="3" s="1"/>
  <c r="AF38" i="3" s="1"/>
  <c r="R35" i="3"/>
  <c r="R38" i="3" s="1"/>
  <c r="S38" i="3" s="1"/>
  <c r="T38" i="3" s="1"/>
  <c r="U38" i="3" s="1"/>
  <c r="V38" i="3" s="1"/>
  <c r="W38" i="3" s="1"/>
  <c r="I35" i="3"/>
  <c r="I38" i="3" s="1"/>
  <c r="J38" i="3" s="1"/>
  <c r="K38" i="3" s="1"/>
  <c r="L38" i="3" s="1"/>
  <c r="M38" i="3" s="1"/>
  <c r="N38" i="3" s="1"/>
  <c r="AA6" i="3"/>
  <c r="AA9" i="3" s="1"/>
  <c r="AB9" i="3" s="1"/>
  <c r="AC9" i="3" s="1"/>
  <c r="AD9" i="3" s="1"/>
  <c r="AE9" i="3" s="1"/>
  <c r="AF9" i="3" s="1"/>
  <c r="R6" i="3"/>
  <c r="R9" i="3" s="1"/>
  <c r="S9" i="3" s="1"/>
  <c r="T9" i="3" s="1"/>
  <c r="U9" i="3" s="1"/>
  <c r="V9" i="3" s="1"/>
  <c r="W9" i="3" s="1"/>
  <c r="I6" i="3"/>
  <c r="I9" i="3" s="1"/>
  <c r="J9" i="3" s="1"/>
  <c r="K9" i="3" s="1"/>
  <c r="L9" i="3" s="1"/>
  <c r="M9" i="3" s="1"/>
  <c r="N9" i="3" s="1"/>
  <c r="I66" i="2"/>
  <c r="I69" i="2" s="1"/>
  <c r="J69" i="2" s="1"/>
  <c r="K69" i="2" s="1"/>
  <c r="L69" i="2" s="1"/>
  <c r="M69" i="2" s="1"/>
  <c r="N69" i="2" s="1"/>
  <c r="AA36" i="2"/>
  <c r="R36" i="2"/>
  <c r="R39" i="2" s="1"/>
  <c r="S39" i="2" s="1"/>
  <c r="T39" i="2" s="1"/>
  <c r="U39" i="2" s="1"/>
  <c r="V39" i="2" s="1"/>
  <c r="W39" i="2" s="1"/>
  <c r="I36" i="2"/>
  <c r="I39" i="2" s="1"/>
  <c r="J39" i="2" s="1"/>
  <c r="K39" i="2" s="1"/>
  <c r="L39" i="2" s="1"/>
  <c r="M39" i="2" s="1"/>
  <c r="N39" i="2" s="1"/>
  <c r="I10" i="2"/>
  <c r="J10" i="2" s="1"/>
  <c r="K10" i="2" s="1"/>
  <c r="L10" i="2" s="1"/>
  <c r="M10" i="2" s="1"/>
  <c r="N10" i="2" s="1"/>
  <c r="AA6" i="2"/>
  <c r="R6" i="2"/>
  <c r="R10" i="2" s="1"/>
  <c r="S10" i="2" s="1"/>
  <c r="T10" i="2" s="1"/>
  <c r="U10" i="2" s="1"/>
  <c r="V10" i="2" s="1"/>
  <c r="W10" i="2" s="1"/>
  <c r="I6" i="2"/>
</calcChain>
</file>

<file path=xl/sharedStrings.xml><?xml version="1.0" encoding="utf-8"?>
<sst xmlns="http://schemas.openxmlformats.org/spreadsheetml/2006/main" count="301" uniqueCount="142">
  <si>
    <t>Head &amp; Neck Cancer</t>
    <phoneticPr fontId="1" type="noConversion"/>
  </si>
  <si>
    <t>Esophageal Cancer</t>
    <phoneticPr fontId="1" type="noConversion"/>
  </si>
  <si>
    <t>Renal Cancer</t>
    <phoneticPr fontId="1" type="noConversion"/>
  </si>
  <si>
    <t xml:space="preserve">X 축 범위 </t>
  </si>
  <si>
    <t>최소</t>
    <phoneticPr fontId="1" type="noConversion"/>
  </si>
  <si>
    <t>최대</t>
    <phoneticPr fontId="1" type="noConversion"/>
  </si>
  <si>
    <t>최대</t>
    <phoneticPr fontId="1" type="noConversion"/>
  </si>
  <si>
    <t>그래프 데이터</t>
    <phoneticPr fontId="1" type="noConversion"/>
  </si>
  <si>
    <t>X 축</t>
    <phoneticPr fontId="1" type="noConversion"/>
  </si>
  <si>
    <t>남 (N)</t>
    <phoneticPr fontId="1" type="noConversion"/>
  </si>
  <si>
    <t>녀 (N)</t>
    <phoneticPr fontId="1" type="noConversion"/>
  </si>
  <si>
    <t>질병명 한글</t>
  </si>
  <si>
    <t>관련 질환</t>
  </si>
  <si>
    <t>OR 최대값
/간격</t>
  </si>
  <si>
    <t>평균</t>
    <phoneticPr fontId="1" type="noConversion"/>
  </si>
  <si>
    <t>두경부암</t>
  </si>
  <si>
    <t>식도암</t>
  </si>
  <si>
    <t>Esophageal Cancer</t>
    <phoneticPr fontId="1" type="noConversion"/>
  </si>
  <si>
    <t>신장암</t>
  </si>
  <si>
    <t>Renal Cancer</t>
    <phoneticPr fontId="1" type="noConversion"/>
  </si>
  <si>
    <t>림프종</t>
  </si>
  <si>
    <t>Lymphoma</t>
    <phoneticPr fontId="1" type="noConversion"/>
  </si>
  <si>
    <t>다발성 골수종</t>
    <phoneticPr fontId="1" type="noConversion"/>
  </si>
  <si>
    <t>Multiple Myeloma</t>
    <phoneticPr fontId="1" type="noConversion"/>
  </si>
  <si>
    <t>담낭암</t>
  </si>
  <si>
    <t>Gallbladder Cancer</t>
    <phoneticPr fontId="1" type="noConversion"/>
  </si>
  <si>
    <t>담도암</t>
  </si>
  <si>
    <t>Bile Duct Cancer</t>
    <phoneticPr fontId="1" type="noConversion"/>
  </si>
  <si>
    <t>남 (N)</t>
    <phoneticPr fontId="1" type="noConversion"/>
  </si>
  <si>
    <t>평균</t>
    <phoneticPr fontId="1" type="noConversion"/>
  </si>
  <si>
    <t>그래프 데이터</t>
    <phoneticPr fontId="1" type="noConversion"/>
  </si>
  <si>
    <t>X 축</t>
    <phoneticPr fontId="1" type="noConversion"/>
  </si>
  <si>
    <t>Osteoporosis</t>
    <phoneticPr fontId="1" type="noConversion"/>
  </si>
  <si>
    <t>Osteoarthritis</t>
    <phoneticPr fontId="1" type="noConversion"/>
  </si>
  <si>
    <t>Gout</t>
    <phoneticPr fontId="1" type="noConversion"/>
  </si>
  <si>
    <t>골다공증</t>
  </si>
  <si>
    <t>Osteoporosis</t>
  </si>
  <si>
    <t>퇴행성 골관절염</t>
  </si>
  <si>
    <t>Osteoarthritis</t>
  </si>
  <si>
    <t>통풍</t>
  </si>
  <si>
    <t>Gout</t>
    <phoneticPr fontId="1" type="noConversion"/>
  </si>
  <si>
    <t>치주염</t>
  </si>
  <si>
    <t>Periodontitis</t>
  </si>
  <si>
    <t>최소</t>
    <phoneticPr fontId="1" type="noConversion"/>
  </si>
  <si>
    <t>녹내장</t>
  </si>
  <si>
    <t>Glaucoma</t>
  </si>
  <si>
    <t>최대</t>
    <phoneticPr fontId="1" type="noConversion"/>
  </si>
  <si>
    <t>백내장</t>
  </si>
  <si>
    <t>Cataract</t>
  </si>
  <si>
    <t>황반변성</t>
  </si>
  <si>
    <t>Macular Degeneration</t>
  </si>
  <si>
    <t>그래프 데이터</t>
    <phoneticPr fontId="1" type="noConversion"/>
  </si>
  <si>
    <t>안구건조증</t>
  </si>
  <si>
    <t>Dry Eye Syndrome</t>
  </si>
  <si>
    <t>X 축</t>
    <phoneticPr fontId="1" type="noConversion"/>
  </si>
  <si>
    <t>남 (N)</t>
    <phoneticPr fontId="1" type="noConversion"/>
  </si>
  <si>
    <t>녀 (N)</t>
    <phoneticPr fontId="1" type="noConversion"/>
  </si>
  <si>
    <t>평균</t>
    <phoneticPr fontId="1" type="noConversion"/>
  </si>
  <si>
    <t>Periodontitis</t>
    <phoneticPr fontId="1" type="noConversion"/>
  </si>
  <si>
    <t>Glaucoma</t>
    <phoneticPr fontId="1" type="noConversion"/>
  </si>
  <si>
    <t>Cataract</t>
    <phoneticPr fontId="1" type="noConversion"/>
  </si>
  <si>
    <t>Macular Degeneration</t>
    <phoneticPr fontId="1" type="noConversion"/>
  </si>
  <si>
    <t>Dry Eye Syndrome</t>
    <phoneticPr fontId="1" type="noConversion"/>
  </si>
  <si>
    <t>최소</t>
    <phoneticPr fontId="1" type="noConversion"/>
  </si>
  <si>
    <t>그래프 데이터</t>
    <phoneticPr fontId="1" type="noConversion"/>
  </si>
  <si>
    <t>평균</t>
  </si>
  <si>
    <t>다발성 골수종</t>
  </si>
  <si>
    <t>1.01~ 1.13</t>
    <phoneticPr fontId="1" type="noConversion"/>
  </si>
  <si>
    <t>1.14~ 1.26</t>
    <phoneticPr fontId="1" type="noConversion"/>
  </si>
  <si>
    <t>1.27~ 1.39</t>
    <phoneticPr fontId="1" type="noConversion"/>
  </si>
  <si>
    <t>1.40~ 1.52</t>
    <phoneticPr fontId="1" type="noConversion"/>
  </si>
  <si>
    <t>1.53~ 1.65</t>
    <phoneticPr fontId="1" type="noConversion"/>
  </si>
  <si>
    <t>1.54~ 1.78</t>
    <phoneticPr fontId="1" type="noConversion"/>
  </si>
  <si>
    <t>1.14~ 1.25</t>
    <phoneticPr fontId="1" type="noConversion"/>
  </si>
  <si>
    <t>1.26~ 1.39</t>
    <phoneticPr fontId="1" type="noConversion"/>
  </si>
  <si>
    <t>1.39~ 1.51</t>
    <phoneticPr fontId="1" type="noConversion"/>
  </si>
  <si>
    <t>1.52~ 1.63</t>
    <phoneticPr fontId="1" type="noConversion"/>
  </si>
  <si>
    <t>1.64~ 1.76</t>
    <phoneticPr fontId="1" type="noConversion"/>
  </si>
  <si>
    <t>평균</t>
    <phoneticPr fontId="1" type="noConversion"/>
  </si>
  <si>
    <t>1.01~ 1.14</t>
    <phoneticPr fontId="1" type="noConversion"/>
  </si>
  <si>
    <t>1.15~ 1.29</t>
    <phoneticPr fontId="1" type="noConversion"/>
  </si>
  <si>
    <t>1.30~ 1.43</t>
    <phoneticPr fontId="1" type="noConversion"/>
  </si>
  <si>
    <t>1.44~ 1.57</t>
    <phoneticPr fontId="1" type="noConversion"/>
  </si>
  <si>
    <t>1.58~ 1.72</t>
    <phoneticPr fontId="1" type="noConversion"/>
  </si>
  <si>
    <t>1.73~ 1.86</t>
    <phoneticPr fontId="1" type="noConversion"/>
  </si>
  <si>
    <t>1.15~ 1.27</t>
    <phoneticPr fontId="1" type="noConversion"/>
  </si>
  <si>
    <t>1.28~ 1.41</t>
    <phoneticPr fontId="1" type="noConversion"/>
  </si>
  <si>
    <t>1.42~ 1.54</t>
    <phoneticPr fontId="1" type="noConversion"/>
  </si>
  <si>
    <t>1.55~ 1.68</t>
    <phoneticPr fontId="1" type="noConversion"/>
  </si>
  <si>
    <t>1.69~ 1.81</t>
    <phoneticPr fontId="1" type="noConversion"/>
  </si>
  <si>
    <t>1.01~ 1.15</t>
    <phoneticPr fontId="1" type="noConversion"/>
  </si>
  <si>
    <t>1.16~ 1.30</t>
    <phoneticPr fontId="1" type="noConversion"/>
  </si>
  <si>
    <t>1.31~ 1.46</t>
    <phoneticPr fontId="1" type="noConversion"/>
  </si>
  <si>
    <t>1.47~ 1.61</t>
    <phoneticPr fontId="1" type="noConversion"/>
  </si>
  <si>
    <t>1.62~ 1.76</t>
    <phoneticPr fontId="1" type="noConversion"/>
  </si>
  <si>
    <t>1.77~ 1.91</t>
    <phoneticPr fontId="1" type="noConversion"/>
  </si>
  <si>
    <t>1.15~ 1.27</t>
    <phoneticPr fontId="1" type="noConversion"/>
  </si>
  <si>
    <t>1.42~ 1.55</t>
    <phoneticPr fontId="1" type="noConversion"/>
  </si>
  <si>
    <t>1.56~ 1.68</t>
    <phoneticPr fontId="1" type="noConversion"/>
  </si>
  <si>
    <t>1.69~ 1.81</t>
    <phoneticPr fontId="1" type="noConversion"/>
  </si>
  <si>
    <t>1.01~ 1.12</t>
    <phoneticPr fontId="1" type="noConversion"/>
  </si>
  <si>
    <t>1.13~ 1.24</t>
    <phoneticPr fontId="1" type="noConversion"/>
  </si>
  <si>
    <t>1.25~ 1.37</t>
    <phoneticPr fontId="1" type="noConversion"/>
  </si>
  <si>
    <t>1.38~ 1.49</t>
    <phoneticPr fontId="1" type="noConversion"/>
  </si>
  <si>
    <t>1.50~ 1.61</t>
    <phoneticPr fontId="1" type="noConversion"/>
  </si>
  <si>
    <t>1.62~ 1.73</t>
    <phoneticPr fontId="1" type="noConversion"/>
  </si>
  <si>
    <t>1.13~ 1.24</t>
    <phoneticPr fontId="1" type="noConversion"/>
  </si>
  <si>
    <t>1.25~ 1.36</t>
    <phoneticPr fontId="1" type="noConversion"/>
  </si>
  <si>
    <t>1.37~ 1.47</t>
    <phoneticPr fontId="1" type="noConversion"/>
  </si>
  <si>
    <t>1.48~ 1.59</t>
    <phoneticPr fontId="1" type="noConversion"/>
  </si>
  <si>
    <t>1.60~ 1.71</t>
    <phoneticPr fontId="1" type="noConversion"/>
  </si>
  <si>
    <t>1.01~ 1.11</t>
    <phoneticPr fontId="1" type="noConversion"/>
  </si>
  <si>
    <t>1.12~ 1.21</t>
    <phoneticPr fontId="1" type="noConversion"/>
  </si>
  <si>
    <t>1.22~ 1.32</t>
    <phoneticPr fontId="1" type="noConversion"/>
  </si>
  <si>
    <t>1.33~ 1.43</t>
    <phoneticPr fontId="1" type="noConversion"/>
  </si>
  <si>
    <t>1.44~ 1.53</t>
    <phoneticPr fontId="1" type="noConversion"/>
  </si>
  <si>
    <t>1.54~ 1.64</t>
    <phoneticPr fontId="1" type="noConversion"/>
  </si>
  <si>
    <t>1.01~ 1.13</t>
    <phoneticPr fontId="1" type="noConversion"/>
  </si>
  <si>
    <t>1.13~ 1.26</t>
    <phoneticPr fontId="1" type="noConversion"/>
  </si>
  <si>
    <t>1.27~ 1.40</t>
    <phoneticPr fontId="1" type="noConversion"/>
  </si>
  <si>
    <t>1.41~ 1.53</t>
    <phoneticPr fontId="1" type="noConversion"/>
  </si>
  <si>
    <t>1.54~ 1.66</t>
    <phoneticPr fontId="1" type="noConversion"/>
  </si>
  <si>
    <t>1.67~ 1.79</t>
    <phoneticPr fontId="1" type="noConversion"/>
  </si>
  <si>
    <t>1.38~ 1.49</t>
    <phoneticPr fontId="1" type="noConversion"/>
  </si>
  <si>
    <t>1.62~ 1.73</t>
    <phoneticPr fontId="1" type="noConversion"/>
  </si>
  <si>
    <t>1.01~ 1.16</t>
    <phoneticPr fontId="1" type="noConversion"/>
  </si>
  <si>
    <t>1.17~ 1.32</t>
    <phoneticPr fontId="1" type="noConversion"/>
  </si>
  <si>
    <t>1.33~ 1.49</t>
    <phoneticPr fontId="1" type="noConversion"/>
  </si>
  <si>
    <t>1.50~ 1.65</t>
    <phoneticPr fontId="1" type="noConversion"/>
  </si>
  <si>
    <t>1.66~ 1.81</t>
    <phoneticPr fontId="1" type="noConversion"/>
  </si>
  <si>
    <t>1.82~ 1.97</t>
    <phoneticPr fontId="1" type="noConversion"/>
  </si>
  <si>
    <t>1.01~ 1.14</t>
    <phoneticPr fontId="1" type="noConversion"/>
  </si>
  <si>
    <t>1.15~ 1.28</t>
    <phoneticPr fontId="1" type="noConversion"/>
  </si>
  <si>
    <t>1.29~ 1.43</t>
    <phoneticPr fontId="1" type="noConversion"/>
  </si>
  <si>
    <t>1.44~ 1.57</t>
    <phoneticPr fontId="1" type="noConversion"/>
  </si>
  <si>
    <t>1.58~ 1.71</t>
    <phoneticPr fontId="1" type="noConversion"/>
  </si>
  <si>
    <t>1.72~ 1.85</t>
    <phoneticPr fontId="1" type="noConversion"/>
  </si>
  <si>
    <t>1.14~ 1.26</t>
    <phoneticPr fontId="1" type="noConversion"/>
  </si>
  <si>
    <t>1.27~ 1.39</t>
    <phoneticPr fontId="1" type="noConversion"/>
  </si>
  <si>
    <t>1.40~ 1.51</t>
    <phoneticPr fontId="1" type="noConversion"/>
  </si>
  <si>
    <t>1.52~ 1.64</t>
    <phoneticPr fontId="1" type="noConversion"/>
  </si>
  <si>
    <t>1.65~ 1.77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</si>
</sst>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4" fillId="0" borderId="0" xfId="0" applyFont="1" applyFill="1" applyBorder="1">
      <alignment vertical="center"/>
    </xf>
    <xf numFmtId="0" fontId="4" fillId="0" borderId="0" xfId="0" applyFont="1">
      <alignment vertical="center"/>
    </xf>
    <xf numFmtId="2" fontId="4" fillId="0" borderId="0" xfId="0" applyNumberFormat="1" applyFont="1">
      <alignment vertical="center"/>
    </xf>
    <xf numFmtId="0" fontId="0" fillId="0" borderId="0" xfId="0" applyFill="1">
      <alignment vertical="center"/>
    </xf>
    <xf numFmtId="0" fontId="0" fillId="0" borderId="0" xfId="0" applyFill="1" applyBorder="1">
      <alignment vertical="center"/>
    </xf>
    <xf numFmtId="2" fontId="4" fillId="0" borderId="0" xfId="0" applyNumberFormat="1" applyFont="1" applyFill="1">
      <alignment vertical="center"/>
    </xf>
    <xf numFmtId="2" fontId="4" fillId="0" borderId="0" xfId="0" applyNumberFormat="1" applyFont="1" applyFill="1" applyBorder="1">
      <alignment vertical="center"/>
    </xf>
    <xf numFmtId="2" fontId="0" fillId="0" borderId="0" xfId="0" applyNumberFormat="1">
      <alignment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/>
              <a:t>Renal Cancer</a:t>
            </a:r>
          </a:p>
        </c:rich>
      </c:tx>
      <c:layout>
        <c:manualLayout>
          <c:xMode val="edge"/>
          <c:yMode val="edge"/>
          <c:x val="0.35958245010317419"/>
          <c:y val="3.370559884498609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'2026.01_그래프_특수암'!$Y$11</c:f>
              <c:strCache>
                <c:ptCount val="1"/>
                <c:pt idx="0">
                  <c:v>남 (N)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'2026.01_그래프_특수암'!$Z$10:$AF$10</c:f>
              <c:numCache>
                <c:formatCode>0.00</c:formatCode>
                <c:ptCount val="7"/>
                <c:pt idx="0">
                  <c:v>1</c:v>
                </c:pt>
                <c:pt idx="1">
                  <c:v>1.1433333333333333</c:v>
                </c:pt>
                <c:pt idx="2">
                  <c:v>1.2866666666666666</c:v>
                </c:pt>
                <c:pt idx="3">
                  <c:v>1.43</c:v>
                </c:pt>
                <c:pt idx="4">
                  <c:v>1.5733333333333333</c:v>
                </c:pt>
                <c:pt idx="5">
                  <c:v>1.7166666666666666</c:v>
                </c:pt>
                <c:pt idx="6">
                  <c:v>1.8599999999999999</c:v>
                </c:pt>
              </c:numCache>
            </c:numRef>
          </c:xVal>
          <c:yVal>
            <c:numRef>
              <c:f>'2026.01_그래프_특수암'!$Z$11:$AF$11</c:f>
              <c:numCache>
                <c:formatCode>General</c:formatCode>
                <c:ptCount val="7"/>
                <c:pt idx="0">
                  <c:v>0</c:v>
                </c:pt>
                <c:pt idx="1">
                  <c:v>300</c:v>
                </c:pt>
                <c:pt idx="2">
                  <c:v>600</c:v>
                </c:pt>
                <c:pt idx="3">
                  <c:v>1300</c:v>
                </c:pt>
                <c:pt idx="4">
                  <c:v>2400</c:v>
                </c:pt>
                <c:pt idx="5">
                  <c:v>3700</c:v>
                </c:pt>
                <c:pt idx="6">
                  <c:v>1400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'2026.01_그래프_특수암'!$Y$12</c:f>
              <c:strCache>
                <c:ptCount val="1"/>
                <c:pt idx="0">
                  <c:v>녀 (N)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'2026.01_그래프_특수암'!$Z$10:$AF$10</c:f>
              <c:numCache>
                <c:formatCode>0.00</c:formatCode>
                <c:ptCount val="7"/>
                <c:pt idx="0">
                  <c:v>1</c:v>
                </c:pt>
                <c:pt idx="1">
                  <c:v>1.1433333333333333</c:v>
                </c:pt>
                <c:pt idx="2">
                  <c:v>1.2866666666666666</c:v>
                </c:pt>
                <c:pt idx="3">
                  <c:v>1.43</c:v>
                </c:pt>
                <c:pt idx="4">
                  <c:v>1.5733333333333333</c:v>
                </c:pt>
                <c:pt idx="5">
                  <c:v>1.7166666666666666</c:v>
                </c:pt>
                <c:pt idx="6">
                  <c:v>1.8599999999999999</c:v>
                </c:pt>
              </c:numCache>
            </c:numRef>
          </c:xVal>
          <c:yVal>
            <c:numRef>
              <c:f>'2026.01_그래프_특수암'!$Z$12:$AF$12</c:f>
              <c:numCache>
                <c:formatCode>General</c:formatCode>
                <c:ptCount val="7"/>
                <c:pt idx="0">
                  <c:v>0</c:v>
                </c:pt>
                <c:pt idx="1">
                  <c:v>270</c:v>
                </c:pt>
                <c:pt idx="2">
                  <c:v>540</c:v>
                </c:pt>
                <c:pt idx="3">
                  <c:v>1170</c:v>
                </c:pt>
                <c:pt idx="4">
                  <c:v>2160</c:v>
                </c:pt>
                <c:pt idx="5">
                  <c:v>3330</c:v>
                </c:pt>
                <c:pt idx="6">
                  <c:v>1260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63993400"/>
        <c:axId val="463989480"/>
      </c:scatterChart>
      <c:valAx>
        <c:axId val="463993400"/>
        <c:scaling>
          <c:orientation val="minMax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63989480"/>
        <c:crosses val="autoZero"/>
        <c:crossBetween val="midCat"/>
        <c:majorUnit val="0.1"/>
      </c:valAx>
      <c:valAx>
        <c:axId val="463989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6399340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/>
              <a:t>Osteoarthritis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'2026.01_그래프_노화관련'!$P$10</c:f>
              <c:strCache>
                <c:ptCount val="1"/>
                <c:pt idx="0">
                  <c:v>남 (N)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'2026.01_그래프_노화관련'!$Q$9:$W$9</c:f>
              <c:numCache>
                <c:formatCode>0.00</c:formatCode>
                <c:ptCount val="7"/>
                <c:pt idx="0">
                  <c:v>1</c:v>
                </c:pt>
                <c:pt idx="1">
                  <c:v>1.1066666666666667</c:v>
                </c:pt>
                <c:pt idx="2">
                  <c:v>1.2133333333333334</c:v>
                </c:pt>
                <c:pt idx="3">
                  <c:v>1.32</c:v>
                </c:pt>
                <c:pt idx="4">
                  <c:v>1.4266666666666667</c:v>
                </c:pt>
                <c:pt idx="5">
                  <c:v>1.5333333333333334</c:v>
                </c:pt>
                <c:pt idx="6">
                  <c:v>1.6400000000000001</c:v>
                </c:pt>
              </c:numCache>
            </c:numRef>
          </c:xVal>
          <c:yVal>
            <c:numRef>
              <c:f>'2026.01_그래프_노화관련'!$Q$10:$W$10</c:f>
              <c:numCache>
                <c:formatCode>General</c:formatCode>
                <c:ptCount val="7"/>
                <c:pt idx="0">
                  <c:v>700</c:v>
                </c:pt>
                <c:pt idx="1">
                  <c:v>1800</c:v>
                </c:pt>
                <c:pt idx="2">
                  <c:v>2400</c:v>
                </c:pt>
                <c:pt idx="3">
                  <c:v>2900</c:v>
                </c:pt>
                <c:pt idx="4">
                  <c:v>800</c:v>
                </c:pt>
                <c:pt idx="5">
                  <c:v>200</c:v>
                </c:pt>
                <c:pt idx="6">
                  <c:v>0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'2026.01_그래프_노화관련'!$P$11</c:f>
              <c:strCache>
                <c:ptCount val="1"/>
                <c:pt idx="0">
                  <c:v>녀 (N)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'2026.01_그래프_노화관련'!$Q$9:$W$9</c:f>
              <c:numCache>
                <c:formatCode>0.00</c:formatCode>
                <c:ptCount val="7"/>
                <c:pt idx="0">
                  <c:v>1</c:v>
                </c:pt>
                <c:pt idx="1">
                  <c:v>1.1066666666666667</c:v>
                </c:pt>
                <c:pt idx="2">
                  <c:v>1.2133333333333334</c:v>
                </c:pt>
                <c:pt idx="3">
                  <c:v>1.32</c:v>
                </c:pt>
                <c:pt idx="4">
                  <c:v>1.4266666666666667</c:v>
                </c:pt>
                <c:pt idx="5">
                  <c:v>1.5333333333333334</c:v>
                </c:pt>
                <c:pt idx="6">
                  <c:v>1.6400000000000001</c:v>
                </c:pt>
              </c:numCache>
            </c:numRef>
          </c:xVal>
          <c:yVal>
            <c:numRef>
              <c:f>'2026.01_그래프_노화관련'!$Q$11:$W$11</c:f>
              <c:numCache>
                <c:formatCode>General</c:formatCode>
                <c:ptCount val="7"/>
                <c:pt idx="0">
                  <c:v>630</c:v>
                </c:pt>
                <c:pt idx="1">
                  <c:v>1620</c:v>
                </c:pt>
                <c:pt idx="2">
                  <c:v>2160</c:v>
                </c:pt>
                <c:pt idx="3">
                  <c:v>2610</c:v>
                </c:pt>
                <c:pt idx="4">
                  <c:v>720</c:v>
                </c:pt>
                <c:pt idx="5">
                  <c:v>180</c:v>
                </c:pt>
                <c:pt idx="6">
                  <c:v>0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43513688"/>
        <c:axId val="443514080"/>
      </c:scatterChart>
      <c:valAx>
        <c:axId val="443513688"/>
        <c:scaling>
          <c:orientation val="minMax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43514080"/>
        <c:crosses val="autoZero"/>
        <c:crossBetween val="midCat"/>
      </c:valAx>
      <c:valAx>
        <c:axId val="443514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4351368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/>
              <a:t>Periodontitis</a:t>
            </a:r>
            <a:endParaRPr lang="ko-KR" alt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'2026.01_그래프_노화관련'!$G$39</c:f>
              <c:strCache>
                <c:ptCount val="1"/>
                <c:pt idx="0">
                  <c:v>남 (N)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'2026.01_그래프_노화관련'!$H$38:$N$38</c:f>
              <c:numCache>
                <c:formatCode>0.00</c:formatCode>
                <c:ptCount val="7"/>
                <c:pt idx="0">
                  <c:v>1</c:v>
                </c:pt>
                <c:pt idx="1">
                  <c:v>1.1216666666666666</c:v>
                </c:pt>
                <c:pt idx="2">
                  <c:v>1.2433333333333332</c:v>
                </c:pt>
                <c:pt idx="3">
                  <c:v>1.3649999999999998</c:v>
                </c:pt>
                <c:pt idx="4">
                  <c:v>1.4866666666666664</c:v>
                </c:pt>
                <c:pt idx="5">
                  <c:v>1.6083333333333329</c:v>
                </c:pt>
                <c:pt idx="6">
                  <c:v>1.7299999999999995</c:v>
                </c:pt>
              </c:numCache>
            </c:numRef>
          </c:xVal>
          <c:yVal>
            <c:numRef>
              <c:f>'2026.01_그래프_노화관련'!$H$39:$N$39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2300</c:v>
                </c:pt>
                <c:pt idx="4">
                  <c:v>4200</c:v>
                </c:pt>
                <c:pt idx="5">
                  <c:v>2800</c:v>
                </c:pt>
                <c:pt idx="6">
                  <c:v>100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'2026.01_그래프_노화관련'!$G$40</c:f>
              <c:strCache>
                <c:ptCount val="1"/>
                <c:pt idx="0">
                  <c:v>녀 (N)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'2026.01_그래프_노화관련'!$H$38:$N$38</c:f>
              <c:numCache>
                <c:formatCode>0.00</c:formatCode>
                <c:ptCount val="7"/>
                <c:pt idx="0">
                  <c:v>1</c:v>
                </c:pt>
                <c:pt idx="1">
                  <c:v>1.1216666666666666</c:v>
                </c:pt>
                <c:pt idx="2">
                  <c:v>1.2433333333333332</c:v>
                </c:pt>
                <c:pt idx="3">
                  <c:v>1.3649999999999998</c:v>
                </c:pt>
                <c:pt idx="4">
                  <c:v>1.4866666666666664</c:v>
                </c:pt>
                <c:pt idx="5">
                  <c:v>1.6083333333333329</c:v>
                </c:pt>
                <c:pt idx="6">
                  <c:v>1.7299999999999995</c:v>
                </c:pt>
              </c:numCache>
            </c:numRef>
          </c:xVal>
          <c:yVal>
            <c:numRef>
              <c:f>'2026.01_그래프_노화관련'!$H$40:$N$40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2070</c:v>
                </c:pt>
                <c:pt idx="4">
                  <c:v>3780</c:v>
                </c:pt>
                <c:pt idx="5">
                  <c:v>2520</c:v>
                </c:pt>
                <c:pt idx="6">
                  <c:v>90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43514864"/>
        <c:axId val="443515256"/>
      </c:scatterChart>
      <c:valAx>
        <c:axId val="443514864"/>
        <c:scaling>
          <c:orientation val="minMax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43515256"/>
        <c:crosses val="autoZero"/>
        <c:crossBetween val="midCat"/>
        <c:majorUnit val="0.1"/>
      </c:valAx>
      <c:valAx>
        <c:axId val="4435152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4351486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/>
              <a:t>Glaucoma</a:t>
            </a:r>
            <a:endParaRPr lang="ko-KR" altLang="en-US"/>
          </a:p>
        </c:rich>
      </c:tx>
      <c:layout>
        <c:manualLayout>
          <c:xMode val="edge"/>
          <c:yMode val="edge"/>
          <c:x val="0.41227077865266848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'2026.01_그래프_노화관련'!$P$39</c:f>
              <c:strCache>
                <c:ptCount val="1"/>
                <c:pt idx="0">
                  <c:v>남 (N)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'2026.01_그래프_노화관련'!$Q$38:$W$38</c:f>
              <c:numCache>
                <c:formatCode>0.00</c:formatCode>
                <c:ptCount val="7"/>
                <c:pt idx="0">
                  <c:v>1</c:v>
                </c:pt>
                <c:pt idx="1">
                  <c:v>1.1616666666666666</c:v>
                </c:pt>
                <c:pt idx="2">
                  <c:v>1.3233333333333333</c:v>
                </c:pt>
                <c:pt idx="3">
                  <c:v>1.4849999999999999</c:v>
                </c:pt>
                <c:pt idx="4">
                  <c:v>1.6466666666666665</c:v>
                </c:pt>
                <c:pt idx="5">
                  <c:v>1.8083333333333331</c:v>
                </c:pt>
                <c:pt idx="6">
                  <c:v>1.9699999999999998</c:v>
                </c:pt>
              </c:numCache>
            </c:numRef>
          </c:xVal>
          <c:yVal>
            <c:numRef>
              <c:f>'2026.01_그래프_노화관련'!$Q$39:$W$39</c:f>
              <c:numCache>
                <c:formatCode>General</c:formatCode>
                <c:ptCount val="7"/>
                <c:pt idx="0">
                  <c:v>0</c:v>
                </c:pt>
                <c:pt idx="1">
                  <c:v>200</c:v>
                </c:pt>
                <c:pt idx="2">
                  <c:v>1600</c:v>
                </c:pt>
                <c:pt idx="3">
                  <c:v>2900</c:v>
                </c:pt>
                <c:pt idx="4">
                  <c:v>2900</c:v>
                </c:pt>
                <c:pt idx="5">
                  <c:v>1700</c:v>
                </c:pt>
                <c:pt idx="6">
                  <c:v>100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'2026.01_그래프_노화관련'!$P$40</c:f>
              <c:strCache>
                <c:ptCount val="1"/>
                <c:pt idx="0">
                  <c:v>녀 (N)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'2026.01_그래프_노화관련'!$Q$38:$W$38</c:f>
              <c:numCache>
                <c:formatCode>0.00</c:formatCode>
                <c:ptCount val="7"/>
                <c:pt idx="0">
                  <c:v>1</c:v>
                </c:pt>
                <c:pt idx="1">
                  <c:v>1.1616666666666666</c:v>
                </c:pt>
                <c:pt idx="2">
                  <c:v>1.3233333333333333</c:v>
                </c:pt>
                <c:pt idx="3">
                  <c:v>1.4849999999999999</c:v>
                </c:pt>
                <c:pt idx="4">
                  <c:v>1.6466666666666665</c:v>
                </c:pt>
                <c:pt idx="5">
                  <c:v>1.8083333333333331</c:v>
                </c:pt>
                <c:pt idx="6">
                  <c:v>1.9699999999999998</c:v>
                </c:pt>
              </c:numCache>
            </c:numRef>
          </c:xVal>
          <c:yVal>
            <c:numRef>
              <c:f>'2026.01_그래프_노화관련'!$Q$40:$W$40</c:f>
              <c:numCache>
                <c:formatCode>General</c:formatCode>
                <c:ptCount val="7"/>
                <c:pt idx="0">
                  <c:v>0</c:v>
                </c:pt>
                <c:pt idx="1">
                  <c:v>180</c:v>
                </c:pt>
                <c:pt idx="2">
                  <c:v>1440</c:v>
                </c:pt>
                <c:pt idx="3">
                  <c:v>2610</c:v>
                </c:pt>
                <c:pt idx="4">
                  <c:v>2610</c:v>
                </c:pt>
                <c:pt idx="5">
                  <c:v>1530</c:v>
                </c:pt>
                <c:pt idx="6">
                  <c:v>90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43515648"/>
        <c:axId val="443516040"/>
      </c:scatterChart>
      <c:valAx>
        <c:axId val="443515648"/>
        <c:scaling>
          <c:orientation val="minMax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43516040"/>
        <c:crosses val="autoZero"/>
        <c:crossBetween val="midCat"/>
      </c:valAx>
      <c:valAx>
        <c:axId val="443516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4351564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/>
              <a:t>Cataract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'2026.01_그래프_노화관련'!$Y$39</c:f>
              <c:strCache>
                <c:ptCount val="1"/>
                <c:pt idx="0">
                  <c:v>남 (N)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'2026.01_그래프_노화관련'!$Z$38:$AF$38</c:f>
              <c:numCache>
                <c:formatCode>0.00</c:formatCode>
                <c:ptCount val="7"/>
                <c:pt idx="0">
                  <c:v>1</c:v>
                </c:pt>
                <c:pt idx="1">
                  <c:v>1.1416666666666666</c:v>
                </c:pt>
                <c:pt idx="2">
                  <c:v>1.2833333333333332</c:v>
                </c:pt>
                <c:pt idx="3">
                  <c:v>1.4249999999999998</c:v>
                </c:pt>
                <c:pt idx="4">
                  <c:v>1.5666666666666664</c:v>
                </c:pt>
                <c:pt idx="5">
                  <c:v>1.708333333333333</c:v>
                </c:pt>
                <c:pt idx="6">
                  <c:v>1.8499999999999996</c:v>
                </c:pt>
              </c:numCache>
            </c:numRef>
          </c:xVal>
          <c:yVal>
            <c:numRef>
              <c:f>'2026.01_그래프_노화관련'!$Z$39:$AF$39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700</c:v>
                </c:pt>
                <c:pt idx="3">
                  <c:v>7900</c:v>
                </c:pt>
                <c:pt idx="4">
                  <c:v>800</c:v>
                </c:pt>
                <c:pt idx="5">
                  <c:v>0</c:v>
                </c:pt>
                <c:pt idx="6">
                  <c:v>0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'2026.01_그래프_노화관련'!$Y$40</c:f>
              <c:strCache>
                <c:ptCount val="1"/>
                <c:pt idx="0">
                  <c:v>녀 (N)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'2026.01_그래프_노화관련'!$Z$38:$AF$38</c:f>
              <c:numCache>
                <c:formatCode>0.00</c:formatCode>
                <c:ptCount val="7"/>
                <c:pt idx="0">
                  <c:v>1</c:v>
                </c:pt>
                <c:pt idx="1">
                  <c:v>1.1416666666666666</c:v>
                </c:pt>
                <c:pt idx="2">
                  <c:v>1.2833333333333332</c:v>
                </c:pt>
                <c:pt idx="3">
                  <c:v>1.4249999999999998</c:v>
                </c:pt>
                <c:pt idx="4">
                  <c:v>1.5666666666666664</c:v>
                </c:pt>
                <c:pt idx="5">
                  <c:v>1.708333333333333</c:v>
                </c:pt>
                <c:pt idx="6">
                  <c:v>1.8499999999999996</c:v>
                </c:pt>
              </c:numCache>
            </c:numRef>
          </c:xVal>
          <c:yVal>
            <c:numRef>
              <c:f>'2026.01_그래프_노화관련'!$Z$40:$AF$40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630</c:v>
                </c:pt>
                <c:pt idx="3">
                  <c:v>7110</c:v>
                </c:pt>
                <c:pt idx="4">
                  <c:v>720</c:v>
                </c:pt>
                <c:pt idx="5">
                  <c:v>0</c:v>
                </c:pt>
                <c:pt idx="6">
                  <c:v>0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7695352"/>
        <c:axId val="207692608"/>
      </c:scatterChart>
      <c:valAx>
        <c:axId val="207695352"/>
        <c:scaling>
          <c:orientation val="minMax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207692608"/>
        <c:crosses val="autoZero"/>
        <c:crossBetween val="midCat"/>
        <c:majorUnit val="0.2"/>
      </c:valAx>
      <c:valAx>
        <c:axId val="207692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20769535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0"/>
          <c:order val="0"/>
          <c:tx>
            <c:strRef>
              <c:f>'2026.01_그래프_노화관련'!$G$69</c:f>
              <c:strCache>
                <c:ptCount val="1"/>
                <c:pt idx="0">
                  <c:v>남 (N)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'2026.01_그래프_노화관련'!$H$68:$N$68</c:f>
              <c:numCache>
                <c:formatCode>0.00</c:formatCode>
                <c:ptCount val="7"/>
                <c:pt idx="0">
                  <c:v>1</c:v>
                </c:pt>
                <c:pt idx="1">
                  <c:v>1.1283333333333334</c:v>
                </c:pt>
                <c:pt idx="2">
                  <c:v>1.2566666666666668</c:v>
                </c:pt>
                <c:pt idx="3">
                  <c:v>1.3850000000000002</c:v>
                </c:pt>
                <c:pt idx="4">
                  <c:v>1.5133333333333336</c:v>
                </c:pt>
                <c:pt idx="5">
                  <c:v>1.6416666666666671</c:v>
                </c:pt>
                <c:pt idx="6">
                  <c:v>1.7700000000000005</c:v>
                </c:pt>
              </c:numCache>
            </c:numRef>
          </c:xVal>
          <c:yVal>
            <c:numRef>
              <c:f>'2026.01_그래프_노화관련'!$H$69:$N$69</c:f>
              <c:numCache>
                <c:formatCode>General</c:formatCode>
                <c:ptCount val="7"/>
                <c:pt idx="0">
                  <c:v>0</c:v>
                </c:pt>
                <c:pt idx="1">
                  <c:v>400</c:v>
                </c:pt>
                <c:pt idx="2">
                  <c:v>1300</c:v>
                </c:pt>
                <c:pt idx="3">
                  <c:v>3000</c:v>
                </c:pt>
                <c:pt idx="4">
                  <c:v>3000</c:v>
                </c:pt>
                <c:pt idx="5">
                  <c:v>1100</c:v>
                </c:pt>
                <c:pt idx="6">
                  <c:v>600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'2026.01_그래프_노화관련'!$G$70</c:f>
              <c:strCache>
                <c:ptCount val="1"/>
                <c:pt idx="0">
                  <c:v>녀 (N)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'2026.01_그래프_노화관련'!$H$68:$N$68</c:f>
              <c:numCache>
                <c:formatCode>0.00</c:formatCode>
                <c:ptCount val="7"/>
                <c:pt idx="0">
                  <c:v>1</c:v>
                </c:pt>
                <c:pt idx="1">
                  <c:v>1.1283333333333334</c:v>
                </c:pt>
                <c:pt idx="2">
                  <c:v>1.2566666666666668</c:v>
                </c:pt>
                <c:pt idx="3">
                  <c:v>1.3850000000000002</c:v>
                </c:pt>
                <c:pt idx="4">
                  <c:v>1.5133333333333336</c:v>
                </c:pt>
                <c:pt idx="5">
                  <c:v>1.6416666666666671</c:v>
                </c:pt>
                <c:pt idx="6">
                  <c:v>1.7700000000000005</c:v>
                </c:pt>
              </c:numCache>
            </c:numRef>
          </c:xVal>
          <c:yVal>
            <c:numRef>
              <c:f>'2026.01_그래프_노화관련'!$H$70:$N$70</c:f>
              <c:numCache>
                <c:formatCode>General</c:formatCode>
                <c:ptCount val="7"/>
                <c:pt idx="0">
                  <c:v>0</c:v>
                </c:pt>
                <c:pt idx="1">
                  <c:v>360</c:v>
                </c:pt>
                <c:pt idx="2">
                  <c:v>1170</c:v>
                </c:pt>
                <c:pt idx="3">
                  <c:v>2700</c:v>
                </c:pt>
                <c:pt idx="4">
                  <c:v>2700</c:v>
                </c:pt>
                <c:pt idx="5">
                  <c:v>990</c:v>
                </c:pt>
                <c:pt idx="6">
                  <c:v>540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7694568"/>
        <c:axId val="207694960"/>
      </c:scatterChart>
      <c:valAx>
        <c:axId val="207694568"/>
        <c:scaling>
          <c:orientation val="minMax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207694960"/>
        <c:crosses val="autoZero"/>
        <c:crossBetween val="midCat"/>
        <c:majorUnit val="0.1"/>
      </c:valAx>
      <c:valAx>
        <c:axId val="2076949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20769456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0"/>
          <c:order val="0"/>
          <c:tx>
            <c:strRef>
              <c:f>'2026.01_그래프_노화관련'!$G$69</c:f>
              <c:strCache>
                <c:ptCount val="1"/>
                <c:pt idx="0">
                  <c:v>남 (N)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'2026.01_그래프_노화관련'!$Q$68:$W$68</c:f>
              <c:numCache>
                <c:formatCode>0.00</c:formatCode>
                <c:ptCount val="7"/>
                <c:pt idx="0">
                  <c:v>1</c:v>
                </c:pt>
                <c:pt idx="1">
                  <c:v>1.1433333333333333</c:v>
                </c:pt>
                <c:pt idx="2">
                  <c:v>1.2866666666666666</c:v>
                </c:pt>
                <c:pt idx="3">
                  <c:v>1.43</c:v>
                </c:pt>
                <c:pt idx="4">
                  <c:v>1.5733333333333333</c:v>
                </c:pt>
                <c:pt idx="5">
                  <c:v>1.7166666666666666</c:v>
                </c:pt>
                <c:pt idx="6">
                  <c:v>1.8599999999999999</c:v>
                </c:pt>
              </c:numCache>
            </c:numRef>
          </c:xVal>
          <c:yVal>
            <c:numRef>
              <c:f>'2026.01_그래프_노화관련'!$Q$69:$W$69</c:f>
              <c:numCache>
                <c:formatCode>General</c:formatCode>
                <c:ptCount val="7"/>
                <c:pt idx="0">
                  <c:v>0</c:v>
                </c:pt>
                <c:pt idx="1">
                  <c:v>5300</c:v>
                </c:pt>
                <c:pt idx="2">
                  <c:v>2100</c:v>
                </c:pt>
                <c:pt idx="3">
                  <c:v>900</c:v>
                </c:pt>
                <c:pt idx="4">
                  <c:v>500</c:v>
                </c:pt>
                <c:pt idx="5">
                  <c:v>300</c:v>
                </c:pt>
                <c:pt idx="6">
                  <c:v>0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'2026.01_그래프_노화관련'!$G$70</c:f>
              <c:strCache>
                <c:ptCount val="1"/>
                <c:pt idx="0">
                  <c:v>녀 (N)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'2026.01_그래프_노화관련'!$Q$68:$W$68</c:f>
              <c:numCache>
                <c:formatCode>0.00</c:formatCode>
                <c:ptCount val="7"/>
                <c:pt idx="0">
                  <c:v>1</c:v>
                </c:pt>
                <c:pt idx="1">
                  <c:v>1.1433333333333333</c:v>
                </c:pt>
                <c:pt idx="2">
                  <c:v>1.2866666666666666</c:v>
                </c:pt>
                <c:pt idx="3">
                  <c:v>1.43</c:v>
                </c:pt>
                <c:pt idx="4">
                  <c:v>1.5733333333333333</c:v>
                </c:pt>
                <c:pt idx="5">
                  <c:v>1.7166666666666666</c:v>
                </c:pt>
                <c:pt idx="6">
                  <c:v>1.8599999999999999</c:v>
                </c:pt>
              </c:numCache>
            </c:numRef>
          </c:xVal>
          <c:yVal>
            <c:numRef>
              <c:f>'2026.01_그래프_노화관련'!$Q$70:$W$70</c:f>
              <c:numCache>
                <c:formatCode>General</c:formatCode>
                <c:ptCount val="7"/>
                <c:pt idx="0">
                  <c:v>0</c:v>
                </c:pt>
                <c:pt idx="1">
                  <c:v>4770</c:v>
                </c:pt>
                <c:pt idx="2">
                  <c:v>1890</c:v>
                </c:pt>
                <c:pt idx="3">
                  <c:v>810</c:v>
                </c:pt>
                <c:pt idx="4">
                  <c:v>450</c:v>
                </c:pt>
                <c:pt idx="5">
                  <c:v>270</c:v>
                </c:pt>
                <c:pt idx="6">
                  <c:v>0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7693000"/>
        <c:axId val="207692216"/>
      </c:scatterChart>
      <c:valAx>
        <c:axId val="207693000"/>
        <c:scaling>
          <c:orientation val="minMax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207692216"/>
        <c:crosses val="autoZero"/>
        <c:crossBetween val="midCat"/>
        <c:majorUnit val="0.1"/>
      </c:valAx>
      <c:valAx>
        <c:axId val="207692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20769300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/>
              <a:t>Head &amp; Neck Cancer</a:t>
            </a:r>
            <a:endParaRPr lang="ko-KR" alt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'2026.01_그래프_특수암'!$G$11</c:f>
              <c:strCache>
                <c:ptCount val="1"/>
                <c:pt idx="0">
                  <c:v>남 (N)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'2026.01_그래프_특수암'!$H$10:$N$10</c:f>
              <c:numCache>
                <c:formatCode>0.00</c:formatCode>
                <c:ptCount val="7"/>
                <c:pt idx="0">
                  <c:v>1</c:v>
                </c:pt>
                <c:pt idx="1">
                  <c:v>1.1299999999999999</c:v>
                </c:pt>
                <c:pt idx="2">
                  <c:v>1.2599999999999998</c:v>
                </c:pt>
                <c:pt idx="3">
                  <c:v>1.3899999999999997</c:v>
                </c:pt>
                <c:pt idx="4">
                  <c:v>1.5199999999999996</c:v>
                </c:pt>
                <c:pt idx="5">
                  <c:v>1.6499999999999995</c:v>
                </c:pt>
                <c:pt idx="6">
                  <c:v>1.7799999999999994</c:v>
                </c:pt>
              </c:numCache>
            </c:numRef>
          </c:xVal>
          <c:yVal>
            <c:numRef>
              <c:f>'2026.01_그래프_특수암'!$H$11:$N$11</c:f>
              <c:numCache>
                <c:formatCode>General</c:formatCode>
                <c:ptCount val="7"/>
                <c:pt idx="0">
                  <c:v>400</c:v>
                </c:pt>
                <c:pt idx="1">
                  <c:v>300</c:v>
                </c:pt>
                <c:pt idx="2">
                  <c:v>2700</c:v>
                </c:pt>
                <c:pt idx="3">
                  <c:v>2800</c:v>
                </c:pt>
                <c:pt idx="4">
                  <c:v>2400</c:v>
                </c:pt>
                <c:pt idx="5">
                  <c:v>800</c:v>
                </c:pt>
                <c:pt idx="6">
                  <c:v>0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'2026.01_그래프_특수암'!$G$12</c:f>
              <c:strCache>
                <c:ptCount val="1"/>
                <c:pt idx="0">
                  <c:v>녀 (N)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'2026.01_그래프_특수암'!$H$10:$N$10</c:f>
              <c:numCache>
                <c:formatCode>0.00</c:formatCode>
                <c:ptCount val="7"/>
                <c:pt idx="0">
                  <c:v>1</c:v>
                </c:pt>
                <c:pt idx="1">
                  <c:v>1.1299999999999999</c:v>
                </c:pt>
                <c:pt idx="2">
                  <c:v>1.2599999999999998</c:v>
                </c:pt>
                <c:pt idx="3">
                  <c:v>1.3899999999999997</c:v>
                </c:pt>
                <c:pt idx="4">
                  <c:v>1.5199999999999996</c:v>
                </c:pt>
                <c:pt idx="5">
                  <c:v>1.6499999999999995</c:v>
                </c:pt>
                <c:pt idx="6">
                  <c:v>1.7799999999999994</c:v>
                </c:pt>
              </c:numCache>
            </c:numRef>
          </c:xVal>
          <c:yVal>
            <c:numRef>
              <c:f>'2026.01_그래프_특수암'!$H$12:$N$12</c:f>
              <c:numCache>
                <c:formatCode>General</c:formatCode>
                <c:ptCount val="7"/>
                <c:pt idx="0">
                  <c:v>360</c:v>
                </c:pt>
                <c:pt idx="1">
                  <c:v>270</c:v>
                </c:pt>
                <c:pt idx="2">
                  <c:v>2430</c:v>
                </c:pt>
                <c:pt idx="3">
                  <c:v>2520</c:v>
                </c:pt>
                <c:pt idx="4">
                  <c:v>2160</c:v>
                </c:pt>
                <c:pt idx="5">
                  <c:v>720</c:v>
                </c:pt>
                <c:pt idx="6">
                  <c:v>0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63994184"/>
        <c:axId val="442554600"/>
      </c:scatterChart>
      <c:valAx>
        <c:axId val="463994184"/>
        <c:scaling>
          <c:orientation val="minMax"/>
          <c:max val="1.9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42554600"/>
        <c:crosses val="autoZero"/>
        <c:crossBetween val="midCat"/>
        <c:majorUnit val="0.15000000000000002"/>
      </c:valAx>
      <c:valAx>
        <c:axId val="4425546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6399418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/>
              <a:t>Esophageal Cancer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'2026.01_그래프_특수암'!$P$11</c:f>
              <c:strCache>
                <c:ptCount val="1"/>
                <c:pt idx="0">
                  <c:v>남 (N)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'2026.01_그래프_특수암'!$Q$10:$W$10</c:f>
              <c:numCache>
                <c:formatCode>0.00</c:formatCode>
                <c:ptCount val="7"/>
                <c:pt idx="0">
                  <c:v>1</c:v>
                </c:pt>
                <c:pt idx="1">
                  <c:v>1.1266666666666667</c:v>
                </c:pt>
                <c:pt idx="2">
                  <c:v>1.2533333333333334</c:v>
                </c:pt>
                <c:pt idx="3">
                  <c:v>1.3800000000000001</c:v>
                </c:pt>
                <c:pt idx="4">
                  <c:v>1.5066666666666668</c:v>
                </c:pt>
                <c:pt idx="5">
                  <c:v>1.6333333333333335</c:v>
                </c:pt>
                <c:pt idx="6">
                  <c:v>1.7600000000000002</c:v>
                </c:pt>
              </c:numCache>
            </c:numRef>
          </c:xVal>
          <c:yVal>
            <c:numRef>
              <c:f>'2026.01_그래프_특수암'!$Q$11:$W$11</c:f>
              <c:numCache>
                <c:formatCode>General</c:formatCode>
                <c:ptCount val="7"/>
                <c:pt idx="0">
                  <c:v>1100</c:v>
                </c:pt>
                <c:pt idx="1">
                  <c:v>2700</c:v>
                </c:pt>
                <c:pt idx="2">
                  <c:v>4000</c:v>
                </c:pt>
                <c:pt idx="3">
                  <c:v>1300</c:v>
                </c:pt>
                <c:pt idx="4">
                  <c:v>300</c:v>
                </c:pt>
                <c:pt idx="5">
                  <c:v>0</c:v>
                </c:pt>
                <c:pt idx="6">
                  <c:v>0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'2026.01_그래프_특수암'!$P$12</c:f>
              <c:strCache>
                <c:ptCount val="1"/>
                <c:pt idx="0">
                  <c:v>녀 (N)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'2026.01_그래프_특수암'!$Q$10:$W$10</c:f>
              <c:numCache>
                <c:formatCode>0.00</c:formatCode>
                <c:ptCount val="7"/>
                <c:pt idx="0">
                  <c:v>1</c:v>
                </c:pt>
                <c:pt idx="1">
                  <c:v>1.1266666666666667</c:v>
                </c:pt>
                <c:pt idx="2">
                  <c:v>1.2533333333333334</c:v>
                </c:pt>
                <c:pt idx="3">
                  <c:v>1.3800000000000001</c:v>
                </c:pt>
                <c:pt idx="4">
                  <c:v>1.5066666666666668</c:v>
                </c:pt>
                <c:pt idx="5">
                  <c:v>1.6333333333333335</c:v>
                </c:pt>
                <c:pt idx="6">
                  <c:v>1.7600000000000002</c:v>
                </c:pt>
              </c:numCache>
            </c:numRef>
          </c:xVal>
          <c:yVal>
            <c:numRef>
              <c:f>'2026.01_그래프_특수암'!$Q$12:$W$12</c:f>
              <c:numCache>
                <c:formatCode>General</c:formatCode>
                <c:ptCount val="7"/>
                <c:pt idx="0">
                  <c:v>990</c:v>
                </c:pt>
                <c:pt idx="1">
                  <c:v>2430</c:v>
                </c:pt>
                <c:pt idx="2">
                  <c:v>3600</c:v>
                </c:pt>
                <c:pt idx="3">
                  <c:v>1170</c:v>
                </c:pt>
                <c:pt idx="4">
                  <c:v>270</c:v>
                </c:pt>
                <c:pt idx="5">
                  <c:v>0</c:v>
                </c:pt>
                <c:pt idx="6">
                  <c:v>0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42553816"/>
        <c:axId val="442550288"/>
      </c:scatterChart>
      <c:valAx>
        <c:axId val="442553816"/>
        <c:scaling>
          <c:orientation val="minMax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42550288"/>
        <c:crosses val="autoZero"/>
        <c:crossBetween val="midCat"/>
      </c:valAx>
      <c:valAx>
        <c:axId val="442550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4255381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/>
              <a:t>Lymphoma</a:t>
            </a:r>
            <a:endParaRPr lang="ko-KR" alt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'2026.01_그래프_특수암'!$G$40</c:f>
              <c:strCache>
                <c:ptCount val="1"/>
                <c:pt idx="0">
                  <c:v>남 (N)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'2026.01_그래프_특수암'!$H$39:$N$39</c:f>
              <c:numCache>
                <c:formatCode>0.00</c:formatCode>
                <c:ptCount val="7"/>
                <c:pt idx="0">
                  <c:v>1</c:v>
                </c:pt>
                <c:pt idx="1">
                  <c:v>1.135</c:v>
                </c:pt>
                <c:pt idx="2">
                  <c:v>1.27</c:v>
                </c:pt>
                <c:pt idx="3">
                  <c:v>1.405</c:v>
                </c:pt>
                <c:pt idx="4">
                  <c:v>1.54</c:v>
                </c:pt>
                <c:pt idx="5">
                  <c:v>1.675</c:v>
                </c:pt>
                <c:pt idx="6">
                  <c:v>1.81</c:v>
                </c:pt>
              </c:numCache>
            </c:numRef>
          </c:xVal>
          <c:yVal>
            <c:numRef>
              <c:f>'2026.01_그래프_특수암'!$H$40:$N$40</c:f>
              <c:numCache>
                <c:formatCode>General</c:formatCode>
                <c:ptCount val="7"/>
                <c:pt idx="0">
                  <c:v>0</c:v>
                </c:pt>
                <c:pt idx="1">
                  <c:v>300</c:v>
                </c:pt>
                <c:pt idx="2">
                  <c:v>600</c:v>
                </c:pt>
                <c:pt idx="3">
                  <c:v>2100</c:v>
                </c:pt>
                <c:pt idx="4">
                  <c:v>4100</c:v>
                </c:pt>
                <c:pt idx="5">
                  <c:v>2300</c:v>
                </c:pt>
                <c:pt idx="6">
                  <c:v>0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'2026.01_그래프_특수암'!$G$41</c:f>
              <c:strCache>
                <c:ptCount val="1"/>
                <c:pt idx="0">
                  <c:v>녀 (N)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'2026.01_그래프_특수암'!$H$39:$N$39</c:f>
              <c:numCache>
                <c:formatCode>0.00</c:formatCode>
                <c:ptCount val="7"/>
                <c:pt idx="0">
                  <c:v>1</c:v>
                </c:pt>
                <c:pt idx="1">
                  <c:v>1.135</c:v>
                </c:pt>
                <c:pt idx="2">
                  <c:v>1.27</c:v>
                </c:pt>
                <c:pt idx="3">
                  <c:v>1.405</c:v>
                </c:pt>
                <c:pt idx="4">
                  <c:v>1.54</c:v>
                </c:pt>
                <c:pt idx="5">
                  <c:v>1.675</c:v>
                </c:pt>
                <c:pt idx="6">
                  <c:v>1.81</c:v>
                </c:pt>
              </c:numCache>
            </c:numRef>
          </c:xVal>
          <c:yVal>
            <c:numRef>
              <c:f>'2026.01_그래프_특수암'!$H$41:$N$41</c:f>
              <c:numCache>
                <c:formatCode>General</c:formatCode>
                <c:ptCount val="7"/>
                <c:pt idx="0">
                  <c:v>0</c:v>
                </c:pt>
                <c:pt idx="1">
                  <c:v>270</c:v>
                </c:pt>
                <c:pt idx="2">
                  <c:v>540</c:v>
                </c:pt>
                <c:pt idx="3">
                  <c:v>1890</c:v>
                </c:pt>
                <c:pt idx="4">
                  <c:v>3690</c:v>
                </c:pt>
                <c:pt idx="5">
                  <c:v>2070</c:v>
                </c:pt>
                <c:pt idx="6">
                  <c:v>0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42551856"/>
        <c:axId val="442553032"/>
      </c:scatterChart>
      <c:valAx>
        <c:axId val="442551856"/>
        <c:scaling>
          <c:orientation val="minMax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42553032"/>
        <c:crosses val="autoZero"/>
        <c:crossBetween val="midCat"/>
        <c:majorUnit val="0.1"/>
      </c:valAx>
      <c:valAx>
        <c:axId val="4425530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4255185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/>
              <a:t>Multiple Myeloma</a:t>
            </a:r>
            <a:endParaRPr lang="ko-KR" altLang="en-US"/>
          </a:p>
        </c:rich>
      </c:tx>
      <c:layout>
        <c:manualLayout>
          <c:xMode val="edge"/>
          <c:yMode val="edge"/>
          <c:x val="0.41227077865266848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'2026.01_그래프_특수암'!$P$40</c:f>
              <c:strCache>
                <c:ptCount val="1"/>
                <c:pt idx="0">
                  <c:v>남 (N)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'2026.01_그래프_특수암'!$Q$39:$W$39</c:f>
              <c:numCache>
                <c:formatCode>0.00</c:formatCode>
                <c:ptCount val="7"/>
                <c:pt idx="0">
                  <c:v>1</c:v>
                </c:pt>
                <c:pt idx="1">
                  <c:v>1.1516666666666666</c:v>
                </c:pt>
                <c:pt idx="2">
                  <c:v>1.3033333333333332</c:v>
                </c:pt>
                <c:pt idx="3">
                  <c:v>1.4549999999999998</c:v>
                </c:pt>
                <c:pt idx="4">
                  <c:v>1.6066666666666665</c:v>
                </c:pt>
                <c:pt idx="5">
                  <c:v>1.7583333333333331</c:v>
                </c:pt>
                <c:pt idx="6">
                  <c:v>1.9099999999999997</c:v>
                </c:pt>
              </c:numCache>
            </c:numRef>
          </c:xVal>
          <c:yVal>
            <c:numRef>
              <c:f>'2026.01_그래프_특수암'!$Q$40:$W$40</c:f>
              <c:numCache>
                <c:formatCode>General</c:formatCode>
                <c:ptCount val="7"/>
                <c:pt idx="0">
                  <c:v>1100</c:v>
                </c:pt>
                <c:pt idx="1">
                  <c:v>3300</c:v>
                </c:pt>
                <c:pt idx="2">
                  <c:v>2300</c:v>
                </c:pt>
                <c:pt idx="3">
                  <c:v>2300</c:v>
                </c:pt>
                <c:pt idx="4">
                  <c:v>400</c:v>
                </c:pt>
                <c:pt idx="5">
                  <c:v>100</c:v>
                </c:pt>
                <c:pt idx="6">
                  <c:v>0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'2026.01_그래프_특수암'!$P$41</c:f>
              <c:strCache>
                <c:ptCount val="1"/>
                <c:pt idx="0">
                  <c:v>녀 (N)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'2026.01_그래프_특수암'!$Q$39:$W$39</c:f>
              <c:numCache>
                <c:formatCode>0.00</c:formatCode>
                <c:ptCount val="7"/>
                <c:pt idx="0">
                  <c:v>1</c:v>
                </c:pt>
                <c:pt idx="1">
                  <c:v>1.1516666666666666</c:v>
                </c:pt>
                <c:pt idx="2">
                  <c:v>1.3033333333333332</c:v>
                </c:pt>
                <c:pt idx="3">
                  <c:v>1.4549999999999998</c:v>
                </c:pt>
                <c:pt idx="4">
                  <c:v>1.6066666666666665</c:v>
                </c:pt>
                <c:pt idx="5">
                  <c:v>1.7583333333333331</c:v>
                </c:pt>
                <c:pt idx="6">
                  <c:v>1.9099999999999997</c:v>
                </c:pt>
              </c:numCache>
            </c:numRef>
          </c:xVal>
          <c:yVal>
            <c:numRef>
              <c:f>'2026.01_그래프_특수암'!$Q$41:$W$41</c:f>
              <c:numCache>
                <c:formatCode>General</c:formatCode>
                <c:ptCount val="7"/>
                <c:pt idx="0">
                  <c:v>990</c:v>
                </c:pt>
                <c:pt idx="1">
                  <c:v>2970</c:v>
                </c:pt>
                <c:pt idx="2">
                  <c:v>2070</c:v>
                </c:pt>
                <c:pt idx="3">
                  <c:v>2070</c:v>
                </c:pt>
                <c:pt idx="4">
                  <c:v>360</c:v>
                </c:pt>
                <c:pt idx="5">
                  <c:v>90</c:v>
                </c:pt>
                <c:pt idx="6">
                  <c:v>0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42560448"/>
        <c:axId val="442562800"/>
      </c:scatterChart>
      <c:valAx>
        <c:axId val="442560448"/>
        <c:scaling>
          <c:orientation val="minMax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42562800"/>
        <c:crosses val="autoZero"/>
        <c:crossBetween val="midCat"/>
      </c:valAx>
      <c:valAx>
        <c:axId val="4425628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4256044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/>
              <a:t>Gallbladder Cancer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'2026.01_그래프_특수암'!$Y$40</c:f>
              <c:strCache>
                <c:ptCount val="1"/>
                <c:pt idx="0">
                  <c:v>남 (N)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'2026.01_그래프_특수암'!$Z$39:$AF$39</c:f>
              <c:numCache>
                <c:formatCode>0.00</c:formatCode>
                <c:ptCount val="7"/>
                <c:pt idx="0">
                  <c:v>1</c:v>
                </c:pt>
                <c:pt idx="1">
                  <c:v>1.1516666666666666</c:v>
                </c:pt>
                <c:pt idx="2">
                  <c:v>1.3033333333333332</c:v>
                </c:pt>
                <c:pt idx="3">
                  <c:v>1.4549999999999998</c:v>
                </c:pt>
                <c:pt idx="4">
                  <c:v>1.6066666666666665</c:v>
                </c:pt>
                <c:pt idx="5">
                  <c:v>1.7583333333333331</c:v>
                </c:pt>
                <c:pt idx="6">
                  <c:v>1.9099999999999997</c:v>
                </c:pt>
              </c:numCache>
            </c:numRef>
          </c:xVal>
          <c:yVal>
            <c:numRef>
              <c:f>'2026.01_그래프_특수암'!$Z$40:$AF$40</c:f>
              <c:numCache>
                <c:formatCode>General</c:formatCode>
                <c:ptCount val="7"/>
                <c:pt idx="0">
                  <c:v>100</c:v>
                </c:pt>
                <c:pt idx="1">
                  <c:v>0</c:v>
                </c:pt>
                <c:pt idx="2">
                  <c:v>500</c:v>
                </c:pt>
                <c:pt idx="3">
                  <c:v>2600</c:v>
                </c:pt>
                <c:pt idx="4">
                  <c:v>3100</c:v>
                </c:pt>
                <c:pt idx="5">
                  <c:v>2200</c:v>
                </c:pt>
                <c:pt idx="6">
                  <c:v>900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'2026.01_그래프_특수암'!$Y$41</c:f>
              <c:strCache>
                <c:ptCount val="1"/>
                <c:pt idx="0">
                  <c:v>녀 (N)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'2026.01_그래프_특수암'!$Z$39:$AF$39</c:f>
              <c:numCache>
                <c:formatCode>0.00</c:formatCode>
                <c:ptCount val="7"/>
                <c:pt idx="0">
                  <c:v>1</c:v>
                </c:pt>
                <c:pt idx="1">
                  <c:v>1.1516666666666666</c:v>
                </c:pt>
                <c:pt idx="2">
                  <c:v>1.3033333333333332</c:v>
                </c:pt>
                <c:pt idx="3">
                  <c:v>1.4549999999999998</c:v>
                </c:pt>
                <c:pt idx="4">
                  <c:v>1.6066666666666665</c:v>
                </c:pt>
                <c:pt idx="5">
                  <c:v>1.7583333333333331</c:v>
                </c:pt>
                <c:pt idx="6">
                  <c:v>1.9099999999999997</c:v>
                </c:pt>
              </c:numCache>
            </c:numRef>
          </c:xVal>
          <c:yVal>
            <c:numRef>
              <c:f>'2026.01_그래프_특수암'!$Z$41:$AF$41</c:f>
              <c:numCache>
                <c:formatCode>General</c:formatCode>
                <c:ptCount val="7"/>
                <c:pt idx="0">
                  <c:v>90</c:v>
                </c:pt>
                <c:pt idx="1">
                  <c:v>0</c:v>
                </c:pt>
                <c:pt idx="2">
                  <c:v>450</c:v>
                </c:pt>
                <c:pt idx="3">
                  <c:v>2340</c:v>
                </c:pt>
                <c:pt idx="4">
                  <c:v>2790</c:v>
                </c:pt>
                <c:pt idx="5">
                  <c:v>1980</c:v>
                </c:pt>
                <c:pt idx="6">
                  <c:v>810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42563584"/>
        <c:axId val="442559272"/>
      </c:scatterChart>
      <c:valAx>
        <c:axId val="442563584"/>
        <c:scaling>
          <c:orientation val="minMax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42559272"/>
        <c:crosses val="autoZero"/>
        <c:crossBetween val="midCat"/>
        <c:majorUnit val="0.2"/>
      </c:valAx>
      <c:valAx>
        <c:axId val="4425592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4256358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0"/>
          <c:order val="0"/>
          <c:tx>
            <c:strRef>
              <c:f>'2026.01_그래프_특수암'!$G$70</c:f>
              <c:strCache>
                <c:ptCount val="1"/>
                <c:pt idx="0">
                  <c:v>남 (N)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'2026.01_그래프_특수암'!$H$69:$N$69</c:f>
              <c:numCache>
                <c:formatCode>0.00</c:formatCode>
                <c:ptCount val="7"/>
                <c:pt idx="0">
                  <c:v>1</c:v>
                </c:pt>
                <c:pt idx="1">
                  <c:v>1.1216666666666666</c:v>
                </c:pt>
                <c:pt idx="2">
                  <c:v>1.2433333333333332</c:v>
                </c:pt>
                <c:pt idx="3">
                  <c:v>1.3649999999999998</c:v>
                </c:pt>
                <c:pt idx="4">
                  <c:v>1.4866666666666664</c:v>
                </c:pt>
                <c:pt idx="5">
                  <c:v>1.6083333333333329</c:v>
                </c:pt>
                <c:pt idx="6">
                  <c:v>1.7299999999999995</c:v>
                </c:pt>
              </c:numCache>
            </c:numRef>
          </c:xVal>
          <c:yVal>
            <c:numRef>
              <c:f>'2026.01_그래프_특수암'!$H$70:$N$70</c:f>
              <c:numCache>
                <c:formatCode>General</c:formatCode>
                <c:ptCount val="7"/>
                <c:pt idx="0">
                  <c:v>900</c:v>
                </c:pt>
                <c:pt idx="1">
                  <c:v>2200</c:v>
                </c:pt>
                <c:pt idx="2">
                  <c:v>3500</c:v>
                </c:pt>
                <c:pt idx="3">
                  <c:v>2100</c:v>
                </c:pt>
                <c:pt idx="4">
                  <c:v>600</c:v>
                </c:pt>
                <c:pt idx="5">
                  <c:v>100</c:v>
                </c:pt>
                <c:pt idx="6">
                  <c:v>0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'2026.01_그래프_특수암'!$G$71</c:f>
              <c:strCache>
                <c:ptCount val="1"/>
                <c:pt idx="0">
                  <c:v>녀 (N)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'2026.01_그래프_특수암'!$H$69:$N$69</c:f>
              <c:numCache>
                <c:formatCode>0.00</c:formatCode>
                <c:ptCount val="7"/>
                <c:pt idx="0">
                  <c:v>1</c:v>
                </c:pt>
                <c:pt idx="1">
                  <c:v>1.1216666666666666</c:v>
                </c:pt>
                <c:pt idx="2">
                  <c:v>1.2433333333333332</c:v>
                </c:pt>
                <c:pt idx="3">
                  <c:v>1.3649999999999998</c:v>
                </c:pt>
                <c:pt idx="4">
                  <c:v>1.4866666666666664</c:v>
                </c:pt>
                <c:pt idx="5">
                  <c:v>1.6083333333333329</c:v>
                </c:pt>
                <c:pt idx="6">
                  <c:v>1.7299999999999995</c:v>
                </c:pt>
              </c:numCache>
            </c:numRef>
          </c:xVal>
          <c:yVal>
            <c:numRef>
              <c:f>'2026.01_그래프_특수암'!$H$71:$N$71</c:f>
              <c:numCache>
                <c:formatCode>General</c:formatCode>
                <c:ptCount val="7"/>
                <c:pt idx="0">
                  <c:v>810</c:v>
                </c:pt>
                <c:pt idx="1">
                  <c:v>1980</c:v>
                </c:pt>
                <c:pt idx="2">
                  <c:v>3150</c:v>
                </c:pt>
                <c:pt idx="3">
                  <c:v>1890</c:v>
                </c:pt>
                <c:pt idx="4">
                  <c:v>540</c:v>
                </c:pt>
                <c:pt idx="5">
                  <c:v>90</c:v>
                </c:pt>
                <c:pt idx="6">
                  <c:v>0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68464088"/>
        <c:axId val="468460952"/>
      </c:scatterChart>
      <c:valAx>
        <c:axId val="468464088"/>
        <c:scaling>
          <c:orientation val="minMax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68460952"/>
        <c:crosses val="autoZero"/>
        <c:crossBetween val="midCat"/>
        <c:majorUnit val="0.1"/>
      </c:valAx>
      <c:valAx>
        <c:axId val="468460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6846408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/>
              <a:t>Gout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'2026.01_그래프_노화관련'!$Y$10</c:f>
              <c:strCache>
                <c:ptCount val="1"/>
                <c:pt idx="0">
                  <c:v>남 (N)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'2026.01_그래프_노화관련'!$Z$9:$AF$9</c:f>
              <c:numCache>
                <c:formatCode>0.00</c:formatCode>
                <c:ptCount val="7"/>
                <c:pt idx="0">
                  <c:v>1</c:v>
                </c:pt>
                <c:pt idx="1">
                  <c:v>1.1316666666666666</c:v>
                </c:pt>
                <c:pt idx="2">
                  <c:v>1.2633333333333332</c:v>
                </c:pt>
                <c:pt idx="3">
                  <c:v>1.3949999999999998</c:v>
                </c:pt>
                <c:pt idx="4">
                  <c:v>1.5266666666666664</c:v>
                </c:pt>
                <c:pt idx="5">
                  <c:v>1.658333333333333</c:v>
                </c:pt>
                <c:pt idx="6">
                  <c:v>1.7899999999999996</c:v>
                </c:pt>
              </c:numCache>
            </c:numRef>
          </c:xVal>
          <c:yVal>
            <c:numRef>
              <c:f>'2026.01_그래프_노화관련'!$Z$10:$AF$10</c:f>
              <c:numCache>
                <c:formatCode>General</c:formatCode>
                <c:ptCount val="7"/>
                <c:pt idx="0">
                  <c:v>0</c:v>
                </c:pt>
                <c:pt idx="1">
                  <c:v>100</c:v>
                </c:pt>
                <c:pt idx="2">
                  <c:v>1400</c:v>
                </c:pt>
                <c:pt idx="3">
                  <c:v>2900</c:v>
                </c:pt>
                <c:pt idx="4">
                  <c:v>2500</c:v>
                </c:pt>
                <c:pt idx="5">
                  <c:v>2000</c:v>
                </c:pt>
                <c:pt idx="6">
                  <c:v>500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'2026.01_그래프_노화관련'!$Y$11</c:f>
              <c:strCache>
                <c:ptCount val="1"/>
                <c:pt idx="0">
                  <c:v>녀 (N)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'2026.01_그래프_노화관련'!$Z$9:$AF$9</c:f>
              <c:numCache>
                <c:formatCode>0.00</c:formatCode>
                <c:ptCount val="7"/>
                <c:pt idx="0">
                  <c:v>1</c:v>
                </c:pt>
                <c:pt idx="1">
                  <c:v>1.1316666666666666</c:v>
                </c:pt>
                <c:pt idx="2">
                  <c:v>1.2633333333333332</c:v>
                </c:pt>
                <c:pt idx="3">
                  <c:v>1.3949999999999998</c:v>
                </c:pt>
                <c:pt idx="4">
                  <c:v>1.5266666666666664</c:v>
                </c:pt>
                <c:pt idx="5">
                  <c:v>1.658333333333333</c:v>
                </c:pt>
                <c:pt idx="6">
                  <c:v>1.7899999999999996</c:v>
                </c:pt>
              </c:numCache>
            </c:numRef>
          </c:xVal>
          <c:yVal>
            <c:numRef>
              <c:f>'2026.01_그래프_노화관련'!$Z$11:$AF$11</c:f>
              <c:numCache>
                <c:formatCode>General</c:formatCode>
                <c:ptCount val="7"/>
                <c:pt idx="0">
                  <c:v>0</c:v>
                </c:pt>
                <c:pt idx="1">
                  <c:v>90</c:v>
                </c:pt>
                <c:pt idx="2">
                  <c:v>1260</c:v>
                </c:pt>
                <c:pt idx="3">
                  <c:v>2610</c:v>
                </c:pt>
                <c:pt idx="4">
                  <c:v>2250</c:v>
                </c:pt>
                <c:pt idx="5">
                  <c:v>1800</c:v>
                </c:pt>
                <c:pt idx="6">
                  <c:v>450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1631504"/>
        <c:axId val="91632288"/>
      </c:scatterChart>
      <c:valAx>
        <c:axId val="91631504"/>
        <c:scaling>
          <c:orientation val="minMax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91632288"/>
        <c:crosses val="autoZero"/>
        <c:crossBetween val="midCat"/>
        <c:majorUnit val="0.1"/>
      </c:valAx>
      <c:valAx>
        <c:axId val="91632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9163150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/>
              <a:t>Osteoporosis</a:t>
            </a:r>
            <a:endParaRPr lang="ko-KR" alt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'2026.01_그래프_노화관련'!$G$10</c:f>
              <c:strCache>
                <c:ptCount val="1"/>
                <c:pt idx="0">
                  <c:v>남 (N)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'2026.01_그래프_노화관련'!$H$9:$N$9</c:f>
              <c:numCache>
                <c:formatCode>0.00</c:formatCode>
                <c:ptCount val="7"/>
                <c:pt idx="0">
                  <c:v>1</c:v>
                </c:pt>
                <c:pt idx="1">
                  <c:v>1.1183333333333334</c:v>
                </c:pt>
                <c:pt idx="2">
                  <c:v>1.2366666666666668</c:v>
                </c:pt>
                <c:pt idx="3">
                  <c:v>1.3550000000000002</c:v>
                </c:pt>
                <c:pt idx="4">
                  <c:v>1.4733333333333336</c:v>
                </c:pt>
                <c:pt idx="5">
                  <c:v>1.591666666666667</c:v>
                </c:pt>
                <c:pt idx="6">
                  <c:v>1.7100000000000004</c:v>
                </c:pt>
              </c:numCache>
            </c:numRef>
          </c:xVal>
          <c:yVal>
            <c:numRef>
              <c:f>'2026.01_그래프_노화관련'!$H$10:$N$10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900</c:v>
                </c:pt>
                <c:pt idx="3">
                  <c:v>3900</c:v>
                </c:pt>
                <c:pt idx="4">
                  <c:v>3400</c:v>
                </c:pt>
                <c:pt idx="5">
                  <c:v>1200</c:v>
                </c:pt>
                <c:pt idx="6">
                  <c:v>0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'2026.01_그래프_노화관련'!$G$11</c:f>
              <c:strCache>
                <c:ptCount val="1"/>
                <c:pt idx="0">
                  <c:v>녀 (N)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'2026.01_그래프_노화관련'!$H$9:$N$9</c:f>
              <c:numCache>
                <c:formatCode>0.00</c:formatCode>
                <c:ptCount val="7"/>
                <c:pt idx="0">
                  <c:v>1</c:v>
                </c:pt>
                <c:pt idx="1">
                  <c:v>1.1183333333333334</c:v>
                </c:pt>
                <c:pt idx="2">
                  <c:v>1.2366666666666668</c:v>
                </c:pt>
                <c:pt idx="3">
                  <c:v>1.3550000000000002</c:v>
                </c:pt>
                <c:pt idx="4">
                  <c:v>1.4733333333333336</c:v>
                </c:pt>
                <c:pt idx="5">
                  <c:v>1.591666666666667</c:v>
                </c:pt>
                <c:pt idx="6">
                  <c:v>1.7100000000000004</c:v>
                </c:pt>
              </c:numCache>
            </c:numRef>
          </c:xVal>
          <c:yVal>
            <c:numRef>
              <c:f>'2026.01_그래프_노화관련'!$H$11:$N$11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810</c:v>
                </c:pt>
                <c:pt idx="3">
                  <c:v>3510</c:v>
                </c:pt>
                <c:pt idx="4">
                  <c:v>3060</c:v>
                </c:pt>
                <c:pt idx="5">
                  <c:v>1080</c:v>
                </c:pt>
                <c:pt idx="6">
                  <c:v>0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5193344"/>
        <c:axId val="443512512"/>
      </c:scatterChart>
      <c:valAx>
        <c:axId val="435193344"/>
        <c:scaling>
          <c:orientation val="minMax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43512512"/>
        <c:crosses val="autoZero"/>
        <c:crossBetween val="midCat"/>
      </c:valAx>
      <c:valAx>
        <c:axId val="443512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3519334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5.xml"/><Relationship Id="rId3" Type="http://schemas.openxmlformats.org/officeDocument/2006/relationships/chart" Target="../charts/chart10.xml"/><Relationship Id="rId7" Type="http://schemas.openxmlformats.org/officeDocument/2006/relationships/chart" Target="../charts/chart14.xml"/><Relationship Id="rId2" Type="http://schemas.openxmlformats.org/officeDocument/2006/relationships/chart" Target="../charts/chart9.xml"/><Relationship Id="rId1" Type="http://schemas.openxmlformats.org/officeDocument/2006/relationships/chart" Target="../charts/chart8.xml"/><Relationship Id="rId6" Type="http://schemas.openxmlformats.org/officeDocument/2006/relationships/chart" Target="../charts/chart13.xml"/><Relationship Id="rId5" Type="http://schemas.openxmlformats.org/officeDocument/2006/relationships/chart" Target="../charts/chart12.xml"/><Relationship Id="rId4" Type="http://schemas.openxmlformats.org/officeDocument/2006/relationships/chart" Target="../charts/chart1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470648</xdr:colOff>
      <xdr:row>14</xdr:row>
      <xdr:rowOff>6723</xdr:rowOff>
    </xdr:from>
    <xdr:to>
      <xdr:col>31</xdr:col>
      <xdr:colOff>257736</xdr:colOff>
      <xdr:row>26</xdr:row>
      <xdr:rowOff>194981</xdr:rowOff>
    </xdr:to>
    <xdr:graphicFrame macro="">
      <xdr:nvGraphicFramePr>
        <xdr:cNvPr id="2" name="차트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268940</xdr:colOff>
      <xdr:row>13</xdr:row>
      <xdr:rowOff>208428</xdr:rowOff>
    </xdr:from>
    <xdr:to>
      <xdr:col>13</xdr:col>
      <xdr:colOff>56028</xdr:colOff>
      <xdr:row>26</xdr:row>
      <xdr:rowOff>183775</xdr:rowOff>
    </xdr:to>
    <xdr:graphicFrame macro="">
      <xdr:nvGraphicFramePr>
        <xdr:cNvPr id="3" name="차트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582707</xdr:colOff>
      <xdr:row>13</xdr:row>
      <xdr:rowOff>197223</xdr:rowOff>
    </xdr:from>
    <xdr:to>
      <xdr:col>22</xdr:col>
      <xdr:colOff>369795</xdr:colOff>
      <xdr:row>26</xdr:row>
      <xdr:rowOff>172570</xdr:rowOff>
    </xdr:to>
    <xdr:graphicFrame macro="">
      <xdr:nvGraphicFramePr>
        <xdr:cNvPr id="4" name="차트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392205</xdr:colOff>
      <xdr:row>43</xdr:row>
      <xdr:rowOff>96370</xdr:rowOff>
    </xdr:from>
    <xdr:to>
      <xdr:col>13</xdr:col>
      <xdr:colOff>134470</xdr:colOff>
      <xdr:row>56</xdr:row>
      <xdr:rowOff>71717</xdr:rowOff>
    </xdr:to>
    <xdr:graphicFrame macro="">
      <xdr:nvGraphicFramePr>
        <xdr:cNvPr id="5" name="차트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15</xdr:col>
      <xdr:colOff>437029</xdr:colOff>
      <xdr:row>43</xdr:row>
      <xdr:rowOff>107576</xdr:rowOff>
    </xdr:from>
    <xdr:to>
      <xdr:col>22</xdr:col>
      <xdr:colOff>224117</xdr:colOff>
      <xdr:row>56</xdr:row>
      <xdr:rowOff>82923</xdr:rowOff>
    </xdr:to>
    <xdr:graphicFrame macro="">
      <xdr:nvGraphicFramePr>
        <xdr:cNvPr id="6" name="차트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24</xdr:col>
      <xdr:colOff>280146</xdr:colOff>
      <xdr:row>43</xdr:row>
      <xdr:rowOff>73959</xdr:rowOff>
    </xdr:from>
    <xdr:to>
      <xdr:col>31</xdr:col>
      <xdr:colOff>67235</xdr:colOff>
      <xdr:row>56</xdr:row>
      <xdr:rowOff>49306</xdr:rowOff>
    </xdr:to>
    <xdr:graphicFrame macro="">
      <xdr:nvGraphicFramePr>
        <xdr:cNvPr id="7" name="차트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6</xdr:col>
      <xdr:colOff>201706</xdr:colOff>
      <xdr:row>74</xdr:row>
      <xdr:rowOff>62752</xdr:rowOff>
    </xdr:from>
    <xdr:to>
      <xdr:col>12</xdr:col>
      <xdr:colOff>627529</xdr:colOff>
      <xdr:row>87</xdr:row>
      <xdr:rowOff>26894</xdr:rowOff>
    </xdr:to>
    <xdr:graphicFrame macro="">
      <xdr:nvGraphicFramePr>
        <xdr:cNvPr id="8" name="차트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470648</xdr:colOff>
      <xdr:row>13</xdr:row>
      <xdr:rowOff>6723</xdr:rowOff>
    </xdr:from>
    <xdr:to>
      <xdr:col>31</xdr:col>
      <xdr:colOff>257736</xdr:colOff>
      <xdr:row>25</xdr:row>
      <xdr:rowOff>194981</xdr:rowOff>
    </xdr:to>
    <xdr:graphicFrame macro="">
      <xdr:nvGraphicFramePr>
        <xdr:cNvPr id="2" name="차트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268940</xdr:colOff>
      <xdr:row>12</xdr:row>
      <xdr:rowOff>208428</xdr:rowOff>
    </xdr:from>
    <xdr:to>
      <xdr:col>13</xdr:col>
      <xdr:colOff>56028</xdr:colOff>
      <xdr:row>25</xdr:row>
      <xdr:rowOff>183775</xdr:rowOff>
    </xdr:to>
    <xdr:graphicFrame macro="">
      <xdr:nvGraphicFramePr>
        <xdr:cNvPr id="3" name="차트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582707</xdr:colOff>
      <xdr:row>12</xdr:row>
      <xdr:rowOff>152399</xdr:rowOff>
    </xdr:from>
    <xdr:to>
      <xdr:col>22</xdr:col>
      <xdr:colOff>369795</xdr:colOff>
      <xdr:row>25</xdr:row>
      <xdr:rowOff>127746</xdr:rowOff>
    </xdr:to>
    <xdr:graphicFrame macro="">
      <xdr:nvGraphicFramePr>
        <xdr:cNvPr id="4" name="차트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392205</xdr:colOff>
      <xdr:row>42</xdr:row>
      <xdr:rowOff>96370</xdr:rowOff>
    </xdr:from>
    <xdr:to>
      <xdr:col>13</xdr:col>
      <xdr:colOff>134470</xdr:colOff>
      <xdr:row>55</xdr:row>
      <xdr:rowOff>71717</xdr:rowOff>
    </xdr:to>
    <xdr:graphicFrame macro="">
      <xdr:nvGraphicFramePr>
        <xdr:cNvPr id="5" name="차트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15</xdr:col>
      <xdr:colOff>437029</xdr:colOff>
      <xdr:row>42</xdr:row>
      <xdr:rowOff>107576</xdr:rowOff>
    </xdr:from>
    <xdr:to>
      <xdr:col>22</xdr:col>
      <xdr:colOff>224117</xdr:colOff>
      <xdr:row>55</xdr:row>
      <xdr:rowOff>82923</xdr:rowOff>
    </xdr:to>
    <xdr:graphicFrame macro="">
      <xdr:nvGraphicFramePr>
        <xdr:cNvPr id="6" name="차트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24</xdr:col>
      <xdr:colOff>280146</xdr:colOff>
      <xdr:row>42</xdr:row>
      <xdr:rowOff>73959</xdr:rowOff>
    </xdr:from>
    <xdr:to>
      <xdr:col>31</xdr:col>
      <xdr:colOff>67235</xdr:colOff>
      <xdr:row>55</xdr:row>
      <xdr:rowOff>49306</xdr:rowOff>
    </xdr:to>
    <xdr:graphicFrame macro="">
      <xdr:nvGraphicFramePr>
        <xdr:cNvPr id="7" name="차트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6</xdr:col>
      <xdr:colOff>201706</xdr:colOff>
      <xdr:row>73</xdr:row>
      <xdr:rowOff>62752</xdr:rowOff>
    </xdr:from>
    <xdr:to>
      <xdr:col>12</xdr:col>
      <xdr:colOff>627529</xdr:colOff>
      <xdr:row>86</xdr:row>
      <xdr:rowOff>26894</xdr:rowOff>
    </xdr:to>
    <xdr:graphicFrame macro="">
      <xdr:nvGraphicFramePr>
        <xdr:cNvPr id="8" name="차트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15</xdr:col>
      <xdr:colOff>0</xdr:colOff>
      <xdr:row>73</xdr:row>
      <xdr:rowOff>0</xdr:rowOff>
    </xdr:from>
    <xdr:to>
      <xdr:col>22</xdr:col>
      <xdr:colOff>56028</xdr:colOff>
      <xdr:row>85</xdr:row>
      <xdr:rowOff>177054</xdr:rowOff>
    </xdr:to>
    <xdr:graphicFrame macro="">
      <xdr:nvGraphicFramePr>
        <xdr:cNvPr id="9" name="차트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73"/>
  <sheetViews>
    <sheetView topLeftCell="A67" zoomScale="85" zoomScaleNormal="85" workbookViewId="0">
      <selection activeCell="S85" sqref="S85"/>
    </sheetView>
  </sheetViews>
  <sheetFormatPr defaultRowHeight="16.5" x14ac:dyDescent="0.3"/>
  <cols>
    <col min="1" max="1" width="12.125" customWidth="1"/>
    <col min="2" max="2" width="16.875" customWidth="1"/>
    <col min="3" max="3" width="6.125" customWidth="1"/>
    <col min="4" max="4" width="6" customWidth="1"/>
    <col min="5" max="5" width="7.375" customWidth="1"/>
    <col min="6" max="6" width="10.75" customWidth="1"/>
    <col min="7" max="7" width="9.625" customWidth="1"/>
    <col min="11" max="11" width="8.75" customWidth="1"/>
    <col min="12" max="12" width="8" customWidth="1"/>
    <col min="23" max="24" width="9" customWidth="1"/>
  </cols>
  <sheetData>
    <row r="1" spans="1:32" s="1" customFormat="1" ht="20.25" x14ac:dyDescent="0.3">
      <c r="G1" s="17" t="s">
        <v>0</v>
      </c>
      <c r="H1" s="17"/>
      <c r="I1" s="17"/>
      <c r="J1" s="17"/>
      <c r="K1" s="17"/>
      <c r="L1" s="17"/>
      <c r="M1" s="17"/>
      <c r="P1" s="17" t="s">
        <v>1</v>
      </c>
      <c r="Q1" s="17"/>
      <c r="R1" s="17"/>
      <c r="S1" s="17"/>
      <c r="T1" s="17"/>
      <c r="U1" s="17"/>
      <c r="V1" s="17"/>
      <c r="Y1" s="17" t="s">
        <v>2</v>
      </c>
      <c r="Z1" s="17"/>
      <c r="AA1" s="17"/>
      <c r="AB1" s="17"/>
      <c r="AC1" s="17"/>
      <c r="AD1" s="17"/>
      <c r="AE1" s="17"/>
      <c r="AF1" s="17"/>
    </row>
    <row r="4" spans="1:32" x14ac:dyDescent="0.3">
      <c r="G4" s="2" t="s">
        <v>3</v>
      </c>
      <c r="H4" s="3"/>
      <c r="I4" s="3"/>
      <c r="J4" s="4"/>
      <c r="K4" s="5"/>
      <c r="L4" s="3"/>
      <c r="M4" s="3"/>
      <c r="N4" s="3"/>
      <c r="O4" s="3"/>
      <c r="P4" s="2" t="s">
        <v>3</v>
      </c>
      <c r="Q4" s="3"/>
      <c r="R4" s="3"/>
      <c r="S4" s="4"/>
      <c r="T4" s="5"/>
      <c r="U4" s="3"/>
      <c r="V4" s="3"/>
      <c r="W4" s="3"/>
      <c r="X4" s="3"/>
      <c r="Y4" s="2" t="s">
        <v>3</v>
      </c>
      <c r="Z4" s="3"/>
      <c r="AA4" s="3"/>
      <c r="AB4" s="4"/>
      <c r="AC4" s="5"/>
      <c r="AD4" s="3"/>
      <c r="AE4" s="3"/>
      <c r="AF4" s="3"/>
    </row>
    <row r="5" spans="1:32" x14ac:dyDescent="0.3">
      <c r="G5" s="5" t="s">
        <v>4</v>
      </c>
      <c r="H5" s="5">
        <v>1</v>
      </c>
      <c r="I5" s="3"/>
      <c r="J5" s="3"/>
      <c r="K5" s="5" t="s">
        <v>78</v>
      </c>
      <c r="L5" s="5">
        <v>1.33</v>
      </c>
      <c r="M5" s="3"/>
      <c r="N5" s="3"/>
      <c r="O5" s="3"/>
      <c r="P5" s="5" t="s">
        <v>4</v>
      </c>
      <c r="Q5" s="5">
        <v>1</v>
      </c>
      <c r="R5" s="3"/>
      <c r="S5" s="3"/>
      <c r="T5" s="5" t="s">
        <v>78</v>
      </c>
      <c r="U5" s="5">
        <v>1.1599999999999999</v>
      </c>
      <c r="V5" s="3"/>
      <c r="W5" s="3"/>
      <c r="X5" s="3"/>
      <c r="Y5" s="5" t="s">
        <v>4</v>
      </c>
      <c r="Z5" s="5">
        <v>1</v>
      </c>
      <c r="AA5" s="3"/>
      <c r="AB5" s="3"/>
      <c r="AC5" s="5" t="s">
        <v>78</v>
      </c>
      <c r="AD5" s="5">
        <v>1.64</v>
      </c>
      <c r="AE5" s="3"/>
      <c r="AF5" s="3"/>
    </row>
    <row r="6" spans="1:32" s="2" customFormat="1" ht="15" customHeight="1" x14ac:dyDescent="0.3">
      <c r="G6" s="5" t="s">
        <v>5</v>
      </c>
      <c r="H6" s="5">
        <v>1.78</v>
      </c>
      <c r="I6" s="6">
        <f>(H6-H5)/6</f>
        <v>0.13</v>
      </c>
      <c r="J6" s="5"/>
      <c r="K6" s="5"/>
      <c r="L6" s="5"/>
      <c r="M6" s="5"/>
      <c r="N6" s="5"/>
      <c r="O6" s="5"/>
      <c r="P6" s="5" t="s">
        <v>6</v>
      </c>
      <c r="Q6" s="5">
        <v>1.76</v>
      </c>
      <c r="R6" s="6">
        <f>(Q6-Q5)/6</f>
        <v>0.12666666666666668</v>
      </c>
      <c r="S6" s="5"/>
      <c r="T6" s="5"/>
      <c r="U6" s="5"/>
      <c r="V6" s="5"/>
      <c r="W6" s="5"/>
      <c r="X6" s="5"/>
      <c r="Y6" s="5" t="s">
        <v>6</v>
      </c>
      <c r="Z6" s="5">
        <v>1.86</v>
      </c>
      <c r="AA6" s="6">
        <f>(Z6-Z5)/6</f>
        <v>0.14333333333333334</v>
      </c>
      <c r="AB6" s="5"/>
      <c r="AC6" s="5"/>
      <c r="AD6" s="5"/>
      <c r="AE6" s="5"/>
      <c r="AF6" s="5"/>
    </row>
    <row r="7" spans="1:32" s="2" customFormat="1" ht="15" customHeight="1" x14ac:dyDescent="0.3">
      <c r="G7" s="5"/>
      <c r="H7" s="5"/>
      <c r="I7" s="6"/>
      <c r="J7" s="5"/>
      <c r="K7" s="5"/>
      <c r="L7" s="5"/>
      <c r="M7" s="5"/>
      <c r="N7" s="5"/>
      <c r="O7" s="5"/>
      <c r="P7" s="5"/>
      <c r="Q7" s="5"/>
      <c r="R7" s="6"/>
      <c r="S7" s="5"/>
      <c r="T7" s="5"/>
      <c r="U7" s="5"/>
      <c r="V7" s="5"/>
      <c r="W7" s="5"/>
      <c r="X7" s="5"/>
      <c r="Y7" s="5"/>
      <c r="Z7" s="5"/>
      <c r="AA7" s="6"/>
      <c r="AB7" s="5"/>
      <c r="AC7" s="5"/>
      <c r="AD7" s="5"/>
      <c r="AE7" s="5"/>
      <c r="AF7" s="5"/>
    </row>
    <row r="8" spans="1:32" x14ac:dyDescent="0.3">
      <c r="G8" s="3"/>
      <c r="H8" s="3">
        <v>4</v>
      </c>
      <c r="I8" s="3">
        <v>3</v>
      </c>
      <c r="J8" s="3">
        <v>27</v>
      </c>
      <c r="K8" s="3">
        <v>28</v>
      </c>
      <c r="L8" s="3">
        <v>24</v>
      </c>
      <c r="M8" s="5">
        <v>8</v>
      </c>
      <c r="N8" s="3">
        <v>0</v>
      </c>
      <c r="O8" s="3"/>
      <c r="P8" s="3"/>
      <c r="Q8" s="3">
        <v>11</v>
      </c>
      <c r="R8" s="3">
        <v>27</v>
      </c>
      <c r="S8" s="3">
        <v>40</v>
      </c>
      <c r="T8" s="3">
        <v>13</v>
      </c>
      <c r="U8" s="3">
        <v>3</v>
      </c>
      <c r="V8" s="5">
        <v>0</v>
      </c>
      <c r="W8" s="3">
        <v>0</v>
      </c>
      <c r="X8" s="3"/>
      <c r="Y8" s="3"/>
      <c r="Z8" s="3">
        <v>0</v>
      </c>
      <c r="AA8" s="3">
        <v>3</v>
      </c>
      <c r="AB8" s="3">
        <v>6</v>
      </c>
      <c r="AC8" s="3">
        <v>13</v>
      </c>
      <c r="AD8" s="3">
        <v>24</v>
      </c>
      <c r="AE8" s="5">
        <v>37</v>
      </c>
      <c r="AF8" s="3">
        <v>14</v>
      </c>
    </row>
    <row r="9" spans="1:32" ht="31.5" customHeight="1" x14ac:dyDescent="0.3">
      <c r="G9" s="4" t="s">
        <v>7</v>
      </c>
      <c r="H9" s="3">
        <v>1</v>
      </c>
      <c r="I9" s="16" t="s">
        <v>67</v>
      </c>
      <c r="J9" s="16" t="s">
        <v>68</v>
      </c>
      <c r="K9" s="16" t="s">
        <v>69</v>
      </c>
      <c r="L9" s="16" t="s">
        <v>70</v>
      </c>
      <c r="M9" s="16" t="s">
        <v>71</v>
      </c>
      <c r="N9" s="16" t="s">
        <v>72</v>
      </c>
      <c r="O9" s="3"/>
      <c r="P9" s="4" t="s">
        <v>7</v>
      </c>
      <c r="Q9" s="3">
        <v>1</v>
      </c>
      <c r="R9" s="16" t="s">
        <v>67</v>
      </c>
      <c r="S9" s="16" t="s">
        <v>73</v>
      </c>
      <c r="T9" s="16" t="s">
        <v>74</v>
      </c>
      <c r="U9" s="16" t="s">
        <v>75</v>
      </c>
      <c r="V9" s="16" t="s">
        <v>76</v>
      </c>
      <c r="W9" s="16" t="s">
        <v>77</v>
      </c>
      <c r="X9" s="3"/>
      <c r="Y9" s="4" t="s">
        <v>7</v>
      </c>
      <c r="Z9" s="3">
        <v>1</v>
      </c>
      <c r="AA9" s="16" t="s">
        <v>79</v>
      </c>
      <c r="AB9" s="16" t="s">
        <v>80</v>
      </c>
      <c r="AC9" s="16" t="s">
        <v>81</v>
      </c>
      <c r="AD9" s="16" t="s">
        <v>82</v>
      </c>
      <c r="AE9" s="16" t="s">
        <v>83</v>
      </c>
      <c r="AF9" s="16" t="s">
        <v>84</v>
      </c>
    </row>
    <row r="10" spans="1:32" x14ac:dyDescent="0.3">
      <c r="G10" s="3" t="s">
        <v>8</v>
      </c>
      <c r="H10" s="7">
        <v>1</v>
      </c>
      <c r="I10" s="7">
        <f>H10+$I$6</f>
        <v>1.1299999999999999</v>
      </c>
      <c r="J10" s="7">
        <f t="shared" ref="J10:N10" si="0">I10+$I$6</f>
        <v>1.2599999999999998</v>
      </c>
      <c r="K10" s="7">
        <f t="shared" si="0"/>
        <v>1.3899999999999997</v>
      </c>
      <c r="L10" s="7">
        <f t="shared" si="0"/>
        <v>1.5199999999999996</v>
      </c>
      <c r="M10" s="7">
        <f t="shared" si="0"/>
        <v>1.6499999999999995</v>
      </c>
      <c r="N10" s="7">
        <f t="shared" si="0"/>
        <v>1.7799999999999994</v>
      </c>
      <c r="O10" s="3"/>
      <c r="P10" s="3" t="s">
        <v>8</v>
      </c>
      <c r="Q10" s="7">
        <v>1</v>
      </c>
      <c r="R10" s="7">
        <f>Q10+$R$6</f>
        <v>1.1266666666666667</v>
      </c>
      <c r="S10" s="7">
        <f t="shared" ref="S10:W10" si="1">R10+$R$6</f>
        <v>1.2533333333333334</v>
      </c>
      <c r="T10" s="7">
        <f t="shared" si="1"/>
        <v>1.3800000000000001</v>
      </c>
      <c r="U10" s="7">
        <f t="shared" si="1"/>
        <v>1.5066666666666668</v>
      </c>
      <c r="V10" s="7">
        <f t="shared" si="1"/>
        <v>1.6333333333333335</v>
      </c>
      <c r="W10" s="7">
        <f t="shared" si="1"/>
        <v>1.7600000000000002</v>
      </c>
      <c r="X10" s="3"/>
      <c r="Y10" s="3" t="s">
        <v>8</v>
      </c>
      <c r="Z10" s="7">
        <v>1</v>
      </c>
      <c r="AA10" s="7">
        <f>Z10+$AA$6</f>
        <v>1.1433333333333333</v>
      </c>
      <c r="AB10" s="7">
        <f t="shared" ref="AB10:AF10" si="2">AA10+$AA$6</f>
        <v>1.2866666666666666</v>
      </c>
      <c r="AC10" s="7">
        <f t="shared" si="2"/>
        <v>1.43</v>
      </c>
      <c r="AD10" s="7">
        <f t="shared" si="2"/>
        <v>1.5733333333333333</v>
      </c>
      <c r="AE10" s="7">
        <f t="shared" si="2"/>
        <v>1.7166666666666666</v>
      </c>
      <c r="AF10" s="7">
        <f t="shared" si="2"/>
        <v>1.8599999999999999</v>
      </c>
    </row>
    <row r="11" spans="1:32" x14ac:dyDescent="0.3">
      <c r="G11" s="3" t="s">
        <v>9</v>
      </c>
      <c r="H11" s="3">
        <f>H8*100</f>
        <v>400</v>
      </c>
      <c r="I11" s="3">
        <f t="shared" ref="I11:N11" si="3">I8*100</f>
        <v>300</v>
      </c>
      <c r="J11" s="3">
        <f t="shared" si="3"/>
        <v>2700</v>
      </c>
      <c r="K11" s="3">
        <f t="shared" si="3"/>
        <v>2800</v>
      </c>
      <c r="L11" s="3">
        <f t="shared" si="3"/>
        <v>2400</v>
      </c>
      <c r="M11" s="3">
        <f t="shared" si="3"/>
        <v>800</v>
      </c>
      <c r="N11" s="3">
        <f t="shared" si="3"/>
        <v>0</v>
      </c>
      <c r="O11" s="3"/>
      <c r="P11" s="3" t="s">
        <v>9</v>
      </c>
      <c r="Q11" s="3">
        <f>Q8*100</f>
        <v>1100</v>
      </c>
      <c r="R11" s="3">
        <f t="shared" ref="R11:W11" si="4">R8*100</f>
        <v>2700</v>
      </c>
      <c r="S11" s="3">
        <f t="shared" si="4"/>
        <v>4000</v>
      </c>
      <c r="T11" s="3">
        <f t="shared" si="4"/>
        <v>1300</v>
      </c>
      <c r="U11" s="3">
        <f t="shared" si="4"/>
        <v>300</v>
      </c>
      <c r="V11" s="3">
        <f t="shared" si="4"/>
        <v>0</v>
      </c>
      <c r="W11" s="3">
        <f t="shared" si="4"/>
        <v>0</v>
      </c>
      <c r="X11" s="3"/>
      <c r="Y11" s="3" t="s">
        <v>9</v>
      </c>
      <c r="Z11" s="3">
        <f>Z8*100</f>
        <v>0</v>
      </c>
      <c r="AA11" s="3">
        <f t="shared" ref="AA11:AF11" si="5">AA8*100</f>
        <v>300</v>
      </c>
      <c r="AB11" s="3">
        <f t="shared" si="5"/>
        <v>600</v>
      </c>
      <c r="AC11" s="3">
        <f t="shared" si="5"/>
        <v>1300</v>
      </c>
      <c r="AD11" s="3">
        <f t="shared" si="5"/>
        <v>2400</v>
      </c>
      <c r="AE11" s="3">
        <f t="shared" si="5"/>
        <v>3700</v>
      </c>
      <c r="AF11" s="3">
        <f t="shared" si="5"/>
        <v>1400</v>
      </c>
    </row>
    <row r="12" spans="1:32" x14ac:dyDescent="0.3">
      <c r="G12" s="3" t="s">
        <v>10</v>
      </c>
      <c r="H12" s="3">
        <f>H8*90</f>
        <v>360</v>
      </c>
      <c r="I12" s="3">
        <f t="shared" ref="I12:N12" si="6">I8*90</f>
        <v>270</v>
      </c>
      <c r="J12" s="3">
        <f t="shared" si="6"/>
        <v>2430</v>
      </c>
      <c r="K12" s="3">
        <f t="shared" si="6"/>
        <v>2520</v>
      </c>
      <c r="L12" s="3">
        <f t="shared" si="6"/>
        <v>2160</v>
      </c>
      <c r="M12" s="3">
        <f t="shared" si="6"/>
        <v>720</v>
      </c>
      <c r="N12" s="3">
        <f t="shared" si="6"/>
        <v>0</v>
      </c>
      <c r="O12" s="3"/>
      <c r="P12" s="3" t="s">
        <v>10</v>
      </c>
      <c r="Q12" s="3">
        <f>Q8*90</f>
        <v>990</v>
      </c>
      <c r="R12" s="3">
        <f t="shared" ref="R12:W12" si="7">R8*90</f>
        <v>2430</v>
      </c>
      <c r="S12" s="3">
        <f t="shared" si="7"/>
        <v>3600</v>
      </c>
      <c r="T12" s="3">
        <f t="shared" si="7"/>
        <v>1170</v>
      </c>
      <c r="U12" s="3">
        <f t="shared" si="7"/>
        <v>270</v>
      </c>
      <c r="V12" s="3">
        <f t="shared" si="7"/>
        <v>0</v>
      </c>
      <c r="W12" s="3">
        <f t="shared" si="7"/>
        <v>0</v>
      </c>
      <c r="X12" s="3"/>
      <c r="Y12" s="3" t="s">
        <v>10</v>
      </c>
      <c r="Z12" s="3">
        <f>Z8*90</f>
        <v>0</v>
      </c>
      <c r="AA12" s="3">
        <f t="shared" ref="AA12:AF12" si="8">AA8*90</f>
        <v>270</v>
      </c>
      <c r="AB12" s="3">
        <f t="shared" si="8"/>
        <v>540</v>
      </c>
      <c r="AC12" s="3">
        <f t="shared" si="8"/>
        <v>1170</v>
      </c>
      <c r="AD12" s="3">
        <f t="shared" si="8"/>
        <v>2160</v>
      </c>
      <c r="AE12" s="3">
        <f t="shared" si="8"/>
        <v>3330</v>
      </c>
      <c r="AF12" s="3">
        <f t="shared" si="8"/>
        <v>1260</v>
      </c>
    </row>
    <row r="13" spans="1:32" x14ac:dyDescent="0.3">
      <c r="G13" s="3"/>
      <c r="H13" s="3"/>
      <c r="I13" s="3"/>
      <c r="J13" s="3"/>
      <c r="K13" s="3"/>
      <c r="L13" s="3"/>
      <c r="M13" s="5"/>
      <c r="N13" s="3"/>
      <c r="O13" s="3"/>
      <c r="P13" s="3"/>
      <c r="Q13" s="3"/>
      <c r="R13" s="3"/>
      <c r="S13" s="3"/>
      <c r="T13" s="3"/>
      <c r="U13" s="3"/>
      <c r="V13" s="5"/>
      <c r="W13" s="3"/>
      <c r="X13" s="3"/>
      <c r="Y13" s="3"/>
      <c r="Z13" s="3"/>
      <c r="AA13" s="3"/>
      <c r="AB13" s="3"/>
      <c r="AC13" s="3"/>
      <c r="AD13" s="3"/>
      <c r="AE13" s="5"/>
      <c r="AF13" s="3"/>
    </row>
    <row r="14" spans="1:32" ht="20.25" x14ac:dyDescent="0.3">
      <c r="A14" s="1" t="s">
        <v>11</v>
      </c>
      <c r="B14" s="1" t="s">
        <v>12</v>
      </c>
      <c r="C14" s="1" t="s">
        <v>13</v>
      </c>
      <c r="D14" s="1"/>
      <c r="G14" s="3"/>
      <c r="H14" s="3" t="s">
        <v>14</v>
      </c>
      <c r="I14" s="6"/>
      <c r="J14" s="3"/>
      <c r="K14" s="3"/>
      <c r="L14" s="3"/>
      <c r="M14" s="3"/>
      <c r="N14" s="3"/>
      <c r="O14" s="3"/>
      <c r="P14" s="3"/>
      <c r="Q14" s="3" t="s">
        <v>14</v>
      </c>
      <c r="R14" s="6"/>
      <c r="S14" s="3"/>
      <c r="T14" s="3"/>
      <c r="U14" s="3"/>
      <c r="V14" s="3"/>
      <c r="W14" s="3"/>
      <c r="X14" s="3"/>
      <c r="Y14" s="3"/>
      <c r="Z14" s="3" t="s">
        <v>14</v>
      </c>
      <c r="AA14" s="6"/>
      <c r="AB14" s="3"/>
      <c r="AC14" s="3"/>
      <c r="AD14" s="3"/>
      <c r="AE14" s="3"/>
      <c r="AF14" s="3"/>
    </row>
    <row r="15" spans="1:32" x14ac:dyDescent="0.3">
      <c r="A15" s="8" t="s">
        <v>15</v>
      </c>
      <c r="B15" s="9" t="s">
        <v>0</v>
      </c>
      <c r="C15" s="10">
        <v>1.7809554749999998</v>
      </c>
      <c r="D15" s="10">
        <v>0.19523886874999996</v>
      </c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</row>
    <row r="16" spans="1:32" x14ac:dyDescent="0.3">
      <c r="A16" s="8" t="s">
        <v>16</v>
      </c>
      <c r="B16" s="9" t="s">
        <v>17</v>
      </c>
      <c r="C16" s="10">
        <v>1.7663143225</v>
      </c>
      <c r="D16" s="10">
        <v>0.19157858062499999</v>
      </c>
    </row>
    <row r="17" spans="1:32" x14ac:dyDescent="0.3">
      <c r="A17" s="8" t="s">
        <v>18</v>
      </c>
      <c r="B17" s="9" t="s">
        <v>19</v>
      </c>
      <c r="C17" s="10">
        <v>1.8606666666666667</v>
      </c>
      <c r="D17" s="10">
        <v>0.21516666666666667</v>
      </c>
    </row>
    <row r="18" spans="1:32" x14ac:dyDescent="0.3">
      <c r="A18" s="8" t="s">
        <v>20</v>
      </c>
      <c r="B18" s="9" t="s">
        <v>21</v>
      </c>
      <c r="C18" s="10">
        <v>1.8069999999999999</v>
      </c>
      <c r="D18" s="10">
        <v>0.20174999999999998</v>
      </c>
    </row>
    <row r="19" spans="1:32" x14ac:dyDescent="0.3">
      <c r="A19" s="8" t="s">
        <v>22</v>
      </c>
      <c r="B19" s="9" t="s">
        <v>23</v>
      </c>
      <c r="C19" s="10">
        <v>1.9093333333333333</v>
      </c>
      <c r="D19" s="10">
        <v>0.22733333333333333</v>
      </c>
    </row>
    <row r="20" spans="1:32" x14ac:dyDescent="0.3">
      <c r="A20" s="8" t="s">
        <v>24</v>
      </c>
      <c r="B20" s="9" t="s">
        <v>25</v>
      </c>
      <c r="C20" s="10">
        <v>1.8239999999999998</v>
      </c>
      <c r="D20" s="10">
        <v>0.20599999999999996</v>
      </c>
    </row>
    <row r="21" spans="1:32" x14ac:dyDescent="0.3">
      <c r="A21" s="8" t="s">
        <v>26</v>
      </c>
      <c r="B21" s="9" t="s">
        <v>27</v>
      </c>
      <c r="C21" s="10">
        <v>1.7250000000000001</v>
      </c>
      <c r="D21" s="10">
        <v>0.18125000000000002</v>
      </c>
    </row>
    <row r="24" spans="1:32" x14ac:dyDescent="0.3">
      <c r="B24" t="s">
        <v>65</v>
      </c>
    </row>
    <row r="25" spans="1:32" x14ac:dyDescent="0.3">
      <c r="A25" t="s">
        <v>15</v>
      </c>
      <c r="B25" s="15">
        <v>1.3342553191489357</v>
      </c>
    </row>
    <row r="26" spans="1:32" x14ac:dyDescent="0.3">
      <c r="A26" t="s">
        <v>16</v>
      </c>
      <c r="B26" s="15">
        <v>1.159468085106383</v>
      </c>
    </row>
    <row r="27" spans="1:32" x14ac:dyDescent="0.3">
      <c r="A27" t="s">
        <v>18</v>
      </c>
      <c r="B27" s="15">
        <v>1.6417021276595753</v>
      </c>
    </row>
    <row r="28" spans="1:32" x14ac:dyDescent="0.3">
      <c r="A28" t="s">
        <v>20</v>
      </c>
      <c r="B28" s="15">
        <v>1.4507446808510642</v>
      </c>
    </row>
    <row r="29" spans="1:32" x14ac:dyDescent="0.3">
      <c r="A29" t="s">
        <v>66</v>
      </c>
      <c r="B29" s="15">
        <v>1.2514893617021301</v>
      </c>
    </row>
    <row r="30" spans="1:32" x14ac:dyDescent="0.3">
      <c r="A30" t="s">
        <v>24</v>
      </c>
      <c r="B30" s="15">
        <v>1.4911702127659574</v>
      </c>
    </row>
    <row r="31" spans="1:32" ht="20.25" x14ac:dyDescent="0.3">
      <c r="A31" t="s">
        <v>26</v>
      </c>
      <c r="B31" s="15">
        <v>1.185212765957447</v>
      </c>
      <c r="G31" s="17" t="s">
        <v>21</v>
      </c>
      <c r="H31" s="17"/>
      <c r="I31" s="17"/>
      <c r="J31" s="17"/>
      <c r="K31" s="17"/>
      <c r="L31" s="17"/>
      <c r="M31" s="17"/>
      <c r="N31" s="1"/>
      <c r="O31" s="1"/>
      <c r="P31" s="17" t="s">
        <v>23</v>
      </c>
      <c r="Q31" s="17"/>
      <c r="R31" s="17"/>
      <c r="S31" s="17"/>
      <c r="T31" s="17"/>
      <c r="U31" s="17"/>
      <c r="V31" s="17"/>
      <c r="W31" s="1"/>
      <c r="X31" s="1"/>
      <c r="Y31" s="17" t="s">
        <v>25</v>
      </c>
      <c r="Z31" s="17"/>
      <c r="AA31" s="17"/>
      <c r="AB31" s="17"/>
      <c r="AC31" s="17"/>
      <c r="AD31" s="17"/>
      <c r="AE31" s="17"/>
      <c r="AF31" s="17"/>
    </row>
    <row r="32" spans="1:32" x14ac:dyDescent="0.3">
      <c r="A32" t="s">
        <v>35</v>
      </c>
      <c r="B32" s="15">
        <v>1.3712765957446804</v>
      </c>
    </row>
    <row r="33" spans="1:32" x14ac:dyDescent="0.3">
      <c r="A33" t="s">
        <v>37</v>
      </c>
      <c r="B33" s="15">
        <v>1.21</v>
      </c>
    </row>
    <row r="34" spans="1:32" x14ac:dyDescent="0.3">
      <c r="A34" t="s">
        <v>39</v>
      </c>
      <c r="B34" s="15">
        <v>1.4306382978723413</v>
      </c>
      <c r="G34" s="2" t="s">
        <v>3</v>
      </c>
      <c r="H34" s="3"/>
      <c r="I34" s="3"/>
      <c r="J34" s="4"/>
      <c r="K34" s="5"/>
      <c r="L34" s="3"/>
      <c r="M34" s="3"/>
      <c r="N34" s="3"/>
      <c r="O34" s="3"/>
      <c r="P34" s="2" t="s">
        <v>3</v>
      </c>
      <c r="Q34" s="3"/>
      <c r="R34" s="3"/>
      <c r="S34" s="4"/>
      <c r="T34" s="5"/>
      <c r="U34" s="3"/>
      <c r="V34" s="3"/>
      <c r="W34" s="3"/>
      <c r="X34" s="3"/>
      <c r="Y34" s="2" t="s">
        <v>3</v>
      </c>
      <c r="Z34" s="3"/>
      <c r="AA34" s="3"/>
      <c r="AB34" s="4"/>
      <c r="AC34" s="5"/>
      <c r="AD34" s="3"/>
      <c r="AE34" s="3"/>
      <c r="AF34" s="3"/>
    </row>
    <row r="35" spans="1:32" x14ac:dyDescent="0.3">
      <c r="A35" t="s">
        <v>41</v>
      </c>
      <c r="B35" s="15">
        <v>1.4515957446808516</v>
      </c>
      <c r="G35" s="5" t="s">
        <v>4</v>
      </c>
      <c r="H35" s="5">
        <v>1</v>
      </c>
      <c r="I35" s="3"/>
      <c r="J35" s="3"/>
      <c r="K35" s="5" t="s">
        <v>78</v>
      </c>
      <c r="L35" s="5">
        <v>1.45</v>
      </c>
      <c r="M35" s="3"/>
      <c r="N35" s="3"/>
      <c r="O35" s="3"/>
      <c r="P35" s="5" t="s">
        <v>4</v>
      </c>
      <c r="Q35" s="5">
        <v>1</v>
      </c>
      <c r="R35" s="3"/>
      <c r="S35" s="3"/>
      <c r="T35" s="5" t="s">
        <v>78</v>
      </c>
      <c r="U35" s="5">
        <v>1.25</v>
      </c>
      <c r="V35" s="3"/>
      <c r="W35" s="3"/>
      <c r="X35" s="3"/>
      <c r="Y35" s="5" t="s">
        <v>4</v>
      </c>
      <c r="Z35" s="5">
        <v>1</v>
      </c>
      <c r="AA35" s="3"/>
      <c r="AB35" s="3"/>
      <c r="AC35" s="5"/>
      <c r="AD35" s="5" t="s">
        <v>78</v>
      </c>
      <c r="AE35" s="5">
        <v>1.49</v>
      </c>
      <c r="AF35" s="3"/>
    </row>
    <row r="36" spans="1:32" x14ac:dyDescent="0.3">
      <c r="A36" t="s">
        <v>44</v>
      </c>
      <c r="B36" s="15">
        <v>1.4941489361702118</v>
      </c>
      <c r="G36" s="5" t="s">
        <v>5</v>
      </c>
      <c r="H36" s="5">
        <v>1.81</v>
      </c>
      <c r="I36" s="6">
        <f>(H36-H35)/6</f>
        <v>0.13500000000000001</v>
      </c>
      <c r="J36" s="5"/>
      <c r="K36" s="5"/>
      <c r="L36" s="5"/>
      <c r="M36" s="5"/>
      <c r="N36" s="5"/>
      <c r="O36" s="5"/>
      <c r="P36" s="5" t="s">
        <v>5</v>
      </c>
      <c r="Q36" s="5">
        <v>1.91</v>
      </c>
      <c r="R36" s="6">
        <f>(Q36-Q35)/6</f>
        <v>0.15166666666666664</v>
      </c>
      <c r="S36" s="5"/>
      <c r="T36" s="5"/>
      <c r="U36" s="5"/>
      <c r="V36" s="5"/>
      <c r="W36" s="5"/>
      <c r="X36" s="5"/>
      <c r="Y36" s="5" t="s">
        <v>5</v>
      </c>
      <c r="Z36" s="5">
        <v>1.82</v>
      </c>
      <c r="AA36" s="6">
        <f>(Z36-Z35)/6</f>
        <v>0.13666666666666669</v>
      </c>
      <c r="AB36" s="5"/>
      <c r="AC36" s="5"/>
      <c r="AD36" s="5"/>
      <c r="AE36" s="5"/>
      <c r="AF36" s="5"/>
    </row>
    <row r="37" spans="1:32" x14ac:dyDescent="0.3">
      <c r="A37" t="s">
        <v>47</v>
      </c>
      <c r="B37" s="15">
        <v>1.3448936170212762</v>
      </c>
      <c r="G37" s="3"/>
      <c r="H37" s="3">
        <v>0</v>
      </c>
      <c r="I37" s="3">
        <v>3</v>
      </c>
      <c r="J37" s="3">
        <v>6</v>
      </c>
      <c r="K37" s="3">
        <v>21</v>
      </c>
      <c r="L37" s="3">
        <v>41</v>
      </c>
      <c r="M37" s="5">
        <v>23</v>
      </c>
      <c r="N37" s="3">
        <v>0</v>
      </c>
      <c r="O37" s="3"/>
      <c r="P37" s="3"/>
      <c r="Q37" s="3">
        <v>11</v>
      </c>
      <c r="R37" s="3">
        <v>33</v>
      </c>
      <c r="S37" s="3">
        <v>23</v>
      </c>
      <c r="T37" s="3">
        <v>23</v>
      </c>
      <c r="U37" s="3">
        <v>4</v>
      </c>
      <c r="V37" s="5">
        <v>1</v>
      </c>
      <c r="W37" s="3">
        <v>0</v>
      </c>
      <c r="X37" s="3"/>
      <c r="Y37" s="3"/>
      <c r="Z37" s="3">
        <v>1</v>
      </c>
      <c r="AA37" s="3">
        <v>0</v>
      </c>
      <c r="AB37" s="3">
        <v>5</v>
      </c>
      <c r="AC37" s="3">
        <v>26</v>
      </c>
      <c r="AD37" s="3">
        <v>31</v>
      </c>
      <c r="AE37" s="5">
        <v>22</v>
      </c>
      <c r="AF37" s="3">
        <v>9</v>
      </c>
    </row>
    <row r="38" spans="1:32" ht="33" x14ac:dyDescent="0.3">
      <c r="A38" t="s">
        <v>49</v>
      </c>
      <c r="B38" s="15">
        <v>1.3884042553191491</v>
      </c>
      <c r="G38" s="4" t="s">
        <v>7</v>
      </c>
      <c r="H38" s="3">
        <v>1</v>
      </c>
      <c r="I38" s="16" t="s">
        <v>79</v>
      </c>
      <c r="J38" s="16" t="s">
        <v>85</v>
      </c>
      <c r="K38" s="16" t="s">
        <v>86</v>
      </c>
      <c r="L38" s="16" t="s">
        <v>87</v>
      </c>
      <c r="M38" s="16" t="s">
        <v>88</v>
      </c>
      <c r="N38" s="16" t="s">
        <v>89</v>
      </c>
      <c r="O38" s="3"/>
      <c r="P38" s="4" t="s">
        <v>7</v>
      </c>
      <c r="Q38" s="3">
        <v>1</v>
      </c>
      <c r="R38" s="16" t="s">
        <v>90</v>
      </c>
      <c r="S38" s="16" t="s">
        <v>91</v>
      </c>
      <c r="T38" s="16" t="s">
        <v>92</v>
      </c>
      <c r="U38" s="16" t="s">
        <v>93</v>
      </c>
      <c r="V38" s="16" t="s">
        <v>94</v>
      </c>
      <c r="W38" s="16" t="s">
        <v>95</v>
      </c>
      <c r="X38" s="3"/>
      <c r="Y38" s="4" t="s">
        <v>7</v>
      </c>
      <c r="Z38" s="3">
        <v>1</v>
      </c>
      <c r="AA38" s="16" t="s">
        <v>79</v>
      </c>
      <c r="AB38" s="16" t="s">
        <v>96</v>
      </c>
      <c r="AC38" s="16" t="s">
        <v>86</v>
      </c>
      <c r="AD38" s="16" t="s">
        <v>97</v>
      </c>
      <c r="AE38" s="16" t="s">
        <v>98</v>
      </c>
      <c r="AF38" s="16" t="s">
        <v>99</v>
      </c>
    </row>
    <row r="39" spans="1:32" x14ac:dyDescent="0.3">
      <c r="A39" t="s">
        <v>52</v>
      </c>
      <c r="B39" s="15">
        <v>1.1676595744680855</v>
      </c>
      <c r="G39" s="3" t="s">
        <v>8</v>
      </c>
      <c r="H39" s="7">
        <v>1</v>
      </c>
      <c r="I39" s="7">
        <f>H39+$I$36</f>
        <v>1.135</v>
      </c>
      <c r="J39" s="7">
        <f t="shared" ref="J39:N39" si="9">I39+$I$36</f>
        <v>1.27</v>
      </c>
      <c r="K39" s="7">
        <f t="shared" si="9"/>
        <v>1.405</v>
      </c>
      <c r="L39" s="7">
        <f t="shared" si="9"/>
        <v>1.54</v>
      </c>
      <c r="M39" s="7">
        <f t="shared" si="9"/>
        <v>1.675</v>
      </c>
      <c r="N39" s="7">
        <f t="shared" si="9"/>
        <v>1.81</v>
      </c>
      <c r="O39" s="3"/>
      <c r="P39" s="3" t="s">
        <v>8</v>
      </c>
      <c r="Q39" s="7">
        <v>1</v>
      </c>
      <c r="R39" s="7">
        <f>Q39+$R$36</f>
        <v>1.1516666666666666</v>
      </c>
      <c r="S39" s="7">
        <f t="shared" ref="S39:W39" si="10">R39+$R$36</f>
        <v>1.3033333333333332</v>
      </c>
      <c r="T39" s="7">
        <f t="shared" si="10"/>
        <v>1.4549999999999998</v>
      </c>
      <c r="U39" s="7">
        <f t="shared" si="10"/>
        <v>1.6066666666666665</v>
      </c>
      <c r="V39" s="7">
        <f t="shared" si="10"/>
        <v>1.7583333333333331</v>
      </c>
      <c r="W39" s="7">
        <f t="shared" si="10"/>
        <v>1.9099999999999997</v>
      </c>
      <c r="X39" s="3"/>
      <c r="Y39" s="3" t="s">
        <v>8</v>
      </c>
      <c r="Z39" s="7">
        <v>1</v>
      </c>
      <c r="AA39" s="7">
        <f>Z39+$R$36</f>
        <v>1.1516666666666666</v>
      </c>
      <c r="AB39" s="7">
        <f t="shared" ref="AB39" si="11">AA39+$R$36</f>
        <v>1.3033333333333332</v>
      </c>
      <c r="AC39" s="7">
        <f t="shared" ref="AC39" si="12">AB39+$R$36</f>
        <v>1.4549999999999998</v>
      </c>
      <c r="AD39" s="7">
        <f t="shared" ref="AD39" si="13">AC39+$R$36</f>
        <v>1.6066666666666665</v>
      </c>
      <c r="AE39" s="7">
        <f t="shared" ref="AE39" si="14">AD39+$R$36</f>
        <v>1.7583333333333331</v>
      </c>
      <c r="AF39" s="7">
        <f t="shared" ref="AF39" si="15">AE39+$R$36</f>
        <v>1.9099999999999997</v>
      </c>
    </row>
    <row r="40" spans="1:32" x14ac:dyDescent="0.3">
      <c r="G40" s="3" t="s">
        <v>9</v>
      </c>
      <c r="H40" s="3">
        <f>H37*100</f>
        <v>0</v>
      </c>
      <c r="I40" s="3">
        <f t="shared" ref="I40:N40" si="16">I37*100</f>
        <v>300</v>
      </c>
      <c r="J40" s="3">
        <f t="shared" si="16"/>
        <v>600</v>
      </c>
      <c r="K40" s="3">
        <f t="shared" si="16"/>
        <v>2100</v>
      </c>
      <c r="L40" s="3">
        <f t="shared" si="16"/>
        <v>4100</v>
      </c>
      <c r="M40" s="3">
        <f t="shared" si="16"/>
        <v>2300</v>
      </c>
      <c r="N40" s="3">
        <f t="shared" si="16"/>
        <v>0</v>
      </c>
      <c r="O40" s="3"/>
      <c r="P40" s="3" t="s">
        <v>28</v>
      </c>
      <c r="Q40" s="3">
        <f>Q37*100</f>
        <v>1100</v>
      </c>
      <c r="R40" s="3">
        <f t="shared" ref="R40:W40" si="17">R37*100</f>
        <v>3300</v>
      </c>
      <c r="S40" s="3">
        <f t="shared" si="17"/>
        <v>2300</v>
      </c>
      <c r="T40" s="3">
        <f t="shared" si="17"/>
        <v>2300</v>
      </c>
      <c r="U40" s="3">
        <f t="shared" si="17"/>
        <v>400</v>
      </c>
      <c r="V40" s="3">
        <f t="shared" si="17"/>
        <v>100</v>
      </c>
      <c r="W40" s="3">
        <f t="shared" si="17"/>
        <v>0</v>
      </c>
      <c r="X40" s="3"/>
      <c r="Y40" s="3" t="s">
        <v>9</v>
      </c>
      <c r="Z40" s="3">
        <f>Z37*100</f>
        <v>100</v>
      </c>
      <c r="AA40" s="3">
        <f t="shared" ref="AA40:AF40" si="18">AA37*100</f>
        <v>0</v>
      </c>
      <c r="AB40" s="3">
        <f t="shared" si="18"/>
        <v>500</v>
      </c>
      <c r="AC40" s="3">
        <f t="shared" si="18"/>
        <v>2600</v>
      </c>
      <c r="AD40" s="3">
        <f t="shared" si="18"/>
        <v>3100</v>
      </c>
      <c r="AE40" s="3">
        <f t="shared" si="18"/>
        <v>2200</v>
      </c>
      <c r="AF40" s="3">
        <f t="shared" si="18"/>
        <v>900</v>
      </c>
    </row>
    <row r="41" spans="1:32" x14ac:dyDescent="0.3">
      <c r="G41" s="3" t="s">
        <v>10</v>
      </c>
      <c r="H41" s="3">
        <f>H37*90</f>
        <v>0</v>
      </c>
      <c r="I41" s="3">
        <f t="shared" ref="I41:N41" si="19">I37*90</f>
        <v>270</v>
      </c>
      <c r="J41" s="3">
        <f t="shared" si="19"/>
        <v>540</v>
      </c>
      <c r="K41" s="3">
        <f t="shared" si="19"/>
        <v>1890</v>
      </c>
      <c r="L41" s="3">
        <f t="shared" si="19"/>
        <v>3690</v>
      </c>
      <c r="M41" s="3">
        <f t="shared" si="19"/>
        <v>2070</v>
      </c>
      <c r="N41" s="3">
        <f t="shared" si="19"/>
        <v>0</v>
      </c>
      <c r="O41" s="3"/>
      <c r="P41" s="3" t="s">
        <v>10</v>
      </c>
      <c r="Q41" s="3">
        <f>Q37*90</f>
        <v>990</v>
      </c>
      <c r="R41" s="3">
        <f t="shared" ref="R41:W41" si="20">R37*90</f>
        <v>2970</v>
      </c>
      <c r="S41" s="3">
        <f t="shared" si="20"/>
        <v>2070</v>
      </c>
      <c r="T41" s="3">
        <f t="shared" si="20"/>
        <v>2070</v>
      </c>
      <c r="U41" s="3">
        <f t="shared" si="20"/>
        <v>360</v>
      </c>
      <c r="V41" s="3">
        <f t="shared" si="20"/>
        <v>90</v>
      </c>
      <c r="W41" s="3">
        <f t="shared" si="20"/>
        <v>0</v>
      </c>
      <c r="X41" s="3"/>
      <c r="Y41" s="3" t="s">
        <v>10</v>
      </c>
      <c r="Z41" s="3">
        <f>Z37*90</f>
        <v>90</v>
      </c>
      <c r="AA41" s="3">
        <f t="shared" ref="AA41:AF41" si="21">AA37*90</f>
        <v>0</v>
      </c>
      <c r="AB41" s="3">
        <f t="shared" si="21"/>
        <v>450</v>
      </c>
      <c r="AC41" s="3">
        <f t="shared" si="21"/>
        <v>2340</v>
      </c>
      <c r="AD41" s="3">
        <f t="shared" si="21"/>
        <v>2790</v>
      </c>
      <c r="AE41" s="3">
        <f t="shared" si="21"/>
        <v>1980</v>
      </c>
      <c r="AF41" s="3">
        <f t="shared" si="21"/>
        <v>810</v>
      </c>
    </row>
    <row r="42" spans="1:32" x14ac:dyDescent="0.3">
      <c r="G42" s="3"/>
      <c r="H42" s="3"/>
      <c r="I42" s="3"/>
      <c r="J42" s="3"/>
      <c r="K42" s="3"/>
      <c r="L42" s="3"/>
      <c r="M42" s="5"/>
      <c r="N42" s="3"/>
      <c r="O42" s="3"/>
      <c r="P42" s="3"/>
      <c r="Q42" s="3"/>
      <c r="R42" s="3"/>
      <c r="S42" s="3"/>
      <c r="T42" s="3"/>
      <c r="U42" s="3"/>
      <c r="V42" s="5"/>
      <c r="W42" s="3"/>
      <c r="X42" s="3"/>
      <c r="Y42" s="3"/>
      <c r="Z42" s="3"/>
      <c r="AA42" s="3"/>
      <c r="AB42" s="3"/>
      <c r="AC42" s="3"/>
      <c r="AD42" s="3"/>
      <c r="AE42" s="5"/>
      <c r="AF42" s="3"/>
    </row>
    <row r="43" spans="1:32" x14ac:dyDescent="0.3">
      <c r="G43" s="3"/>
      <c r="H43" s="3" t="s">
        <v>14</v>
      </c>
      <c r="I43" s="6"/>
      <c r="J43" s="3"/>
      <c r="K43" s="3"/>
      <c r="L43" s="3"/>
      <c r="M43" s="3"/>
      <c r="N43" s="3"/>
      <c r="O43" s="3"/>
      <c r="P43" s="3"/>
      <c r="Q43" s="3" t="s">
        <v>29</v>
      </c>
      <c r="R43" s="6"/>
      <c r="S43" s="3"/>
      <c r="T43" s="3"/>
      <c r="U43" s="3"/>
      <c r="V43" s="3"/>
      <c r="W43" s="3"/>
      <c r="X43" s="3"/>
      <c r="Y43" s="3"/>
      <c r="Z43" s="3" t="s">
        <v>14</v>
      </c>
      <c r="AA43" s="6"/>
      <c r="AB43" s="3"/>
      <c r="AC43" s="3"/>
      <c r="AD43" s="3"/>
      <c r="AE43" s="3"/>
      <c r="AF43" s="3"/>
    </row>
    <row r="61" spans="7:32" ht="20.25" x14ac:dyDescent="0.3">
      <c r="G61" s="17" t="s">
        <v>27</v>
      </c>
      <c r="H61" s="17"/>
      <c r="I61" s="17"/>
      <c r="J61" s="17"/>
      <c r="K61" s="17"/>
      <c r="L61" s="17"/>
      <c r="M61" s="17"/>
      <c r="N61" s="1"/>
      <c r="O61" s="1"/>
      <c r="P61" s="17"/>
      <c r="Q61" s="17"/>
      <c r="R61" s="17"/>
      <c r="S61" s="17"/>
      <c r="T61" s="17"/>
      <c r="U61" s="17"/>
      <c r="V61" s="17"/>
      <c r="W61" s="1"/>
      <c r="X61" s="1"/>
      <c r="Y61" s="17"/>
      <c r="Z61" s="17"/>
      <c r="AA61" s="17"/>
      <c r="AB61" s="17"/>
      <c r="AC61" s="17"/>
      <c r="AD61" s="17"/>
      <c r="AE61" s="17"/>
      <c r="AF61" s="17"/>
    </row>
    <row r="64" spans="7:32" x14ac:dyDescent="0.3">
      <c r="G64" s="2" t="s">
        <v>3</v>
      </c>
      <c r="H64" s="3"/>
      <c r="I64" s="3"/>
      <c r="J64" s="4"/>
      <c r="K64" s="5"/>
      <c r="L64" s="3"/>
      <c r="M64" s="3"/>
      <c r="N64" s="3"/>
      <c r="O64" s="3"/>
    </row>
    <row r="65" spans="7:15" x14ac:dyDescent="0.3">
      <c r="G65" s="5" t="s">
        <v>4</v>
      </c>
      <c r="H65" s="5">
        <v>1</v>
      </c>
      <c r="I65" s="3"/>
      <c r="J65" s="3"/>
      <c r="K65" s="5"/>
      <c r="L65" s="5" t="s">
        <v>78</v>
      </c>
      <c r="M65" s="5">
        <v>1.19</v>
      </c>
      <c r="N65" s="3"/>
      <c r="O65" s="3"/>
    </row>
    <row r="66" spans="7:15" x14ac:dyDescent="0.3">
      <c r="G66" s="5" t="s">
        <v>5</v>
      </c>
      <c r="H66" s="5">
        <v>1.73</v>
      </c>
      <c r="I66" s="6">
        <f>(H66-H65)/6</f>
        <v>0.12166666666666666</v>
      </c>
      <c r="J66" s="5"/>
      <c r="K66" s="5"/>
      <c r="L66" s="5"/>
      <c r="M66" s="5"/>
      <c r="N66" s="5"/>
      <c r="O66" s="5"/>
    </row>
    <row r="67" spans="7:15" x14ac:dyDescent="0.3">
      <c r="G67" s="3"/>
      <c r="H67" s="3">
        <v>9</v>
      </c>
      <c r="I67" s="3">
        <v>22</v>
      </c>
      <c r="J67" s="3">
        <v>35</v>
      </c>
      <c r="K67" s="3">
        <v>21</v>
      </c>
      <c r="L67" s="3">
        <v>6</v>
      </c>
      <c r="M67" s="5">
        <v>1</v>
      </c>
      <c r="N67" s="3">
        <v>0</v>
      </c>
      <c r="O67" s="3"/>
    </row>
    <row r="68" spans="7:15" ht="33" x14ac:dyDescent="0.3">
      <c r="G68" s="4" t="s">
        <v>30</v>
      </c>
      <c r="H68" s="3">
        <v>1</v>
      </c>
      <c r="I68" s="16" t="s">
        <v>100</v>
      </c>
      <c r="J68" s="16" t="s">
        <v>101</v>
      </c>
      <c r="K68" s="16" t="s">
        <v>102</v>
      </c>
      <c r="L68" s="16" t="s">
        <v>103</v>
      </c>
      <c r="M68" s="16" t="s">
        <v>104</v>
      </c>
      <c r="N68" s="16" t="s">
        <v>105</v>
      </c>
      <c r="O68" s="3"/>
    </row>
    <row r="69" spans="7:15" x14ac:dyDescent="0.3">
      <c r="G69" s="3" t="s">
        <v>31</v>
      </c>
      <c r="H69" s="7">
        <v>1</v>
      </c>
      <c r="I69" s="7">
        <f>H69+$I$66</f>
        <v>1.1216666666666666</v>
      </c>
      <c r="J69" s="7">
        <f t="shared" ref="J69:N69" si="22">I69+$I$66</f>
        <v>1.2433333333333332</v>
      </c>
      <c r="K69" s="7">
        <f t="shared" si="22"/>
        <v>1.3649999999999998</v>
      </c>
      <c r="L69" s="7">
        <f t="shared" si="22"/>
        <v>1.4866666666666664</v>
      </c>
      <c r="M69" s="7">
        <f t="shared" si="22"/>
        <v>1.6083333333333329</v>
      </c>
      <c r="N69" s="7">
        <f t="shared" si="22"/>
        <v>1.7299999999999995</v>
      </c>
      <c r="O69" s="3"/>
    </row>
    <row r="70" spans="7:15" x14ac:dyDescent="0.3">
      <c r="G70" s="3" t="s">
        <v>9</v>
      </c>
      <c r="H70" s="3">
        <f>H67*100</f>
        <v>900</v>
      </c>
      <c r="I70" s="3">
        <f t="shared" ref="I70:N70" si="23">I67*100</f>
        <v>2200</v>
      </c>
      <c r="J70" s="3">
        <f t="shared" si="23"/>
        <v>3500</v>
      </c>
      <c r="K70" s="3">
        <f t="shared" si="23"/>
        <v>2100</v>
      </c>
      <c r="L70" s="3">
        <f t="shared" si="23"/>
        <v>600</v>
      </c>
      <c r="M70" s="3">
        <f t="shared" si="23"/>
        <v>100</v>
      </c>
      <c r="N70" s="3">
        <f t="shared" si="23"/>
        <v>0</v>
      </c>
      <c r="O70" s="3"/>
    </row>
    <row r="71" spans="7:15" x14ac:dyDescent="0.3">
      <c r="G71" s="3" t="s">
        <v>10</v>
      </c>
      <c r="H71" s="3">
        <f>H67*90</f>
        <v>810</v>
      </c>
      <c r="I71" s="3">
        <f t="shared" ref="I71:N71" si="24">I67*90</f>
        <v>1980</v>
      </c>
      <c r="J71" s="3">
        <f t="shared" si="24"/>
        <v>3150</v>
      </c>
      <c r="K71" s="3">
        <f t="shared" si="24"/>
        <v>1890</v>
      </c>
      <c r="L71" s="3">
        <f t="shared" si="24"/>
        <v>540</v>
      </c>
      <c r="M71" s="3">
        <f t="shared" si="24"/>
        <v>90</v>
      </c>
      <c r="N71" s="3">
        <f t="shared" si="24"/>
        <v>0</v>
      </c>
      <c r="O71" s="3"/>
    </row>
    <row r="72" spans="7:15" x14ac:dyDescent="0.3">
      <c r="G72" s="3"/>
      <c r="H72" s="3"/>
      <c r="I72" s="3"/>
      <c r="J72" s="3"/>
      <c r="K72" s="3"/>
      <c r="L72" s="3"/>
      <c r="M72" s="5"/>
      <c r="N72" s="3"/>
      <c r="O72" s="3"/>
    </row>
    <row r="73" spans="7:15" x14ac:dyDescent="0.3">
      <c r="G73" s="3"/>
      <c r="H73" s="3" t="s">
        <v>14</v>
      </c>
      <c r="I73" s="6"/>
      <c r="J73" s="3"/>
      <c r="K73" s="3"/>
      <c r="L73" s="3"/>
      <c r="M73" s="3"/>
      <c r="N73" s="3"/>
      <c r="O73" s="3"/>
    </row>
  </sheetData>
  <mergeCells count="9">
    <mergeCell ref="G61:M61"/>
    <mergeCell ref="P61:V61"/>
    <mergeCell ref="Y61:AF61"/>
    <mergeCell ref="G1:M1"/>
    <mergeCell ref="P1:V1"/>
    <mergeCell ref="Y1:AF1"/>
    <mergeCell ref="G31:M31"/>
    <mergeCell ref="P31:V31"/>
    <mergeCell ref="Y31:AF31"/>
  </mergeCells>
  <phoneticPr fontId="1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F72"/>
  <sheetViews>
    <sheetView tabSelected="1" zoomScale="85" zoomScaleNormal="85" workbookViewId="0">
      <selection activeCell="C30" sqref="C30"/>
    </sheetView>
  </sheetViews>
  <sheetFormatPr defaultRowHeight="16.5" x14ac:dyDescent="0.3"/>
  <cols>
    <col min="1" max="1" width="5.5" customWidth="1"/>
    <col min="2" max="2" width="16.875" customWidth="1"/>
    <col min="3" max="3" width="12.125" customWidth="1"/>
    <col min="4" max="4" width="11.625" customWidth="1"/>
    <col min="5" max="5" width="7.375" customWidth="1"/>
    <col min="6" max="6" width="10.75" customWidth="1"/>
    <col min="7" max="7" width="9.625" customWidth="1"/>
    <col min="8" max="8" width="7.125" customWidth="1"/>
    <col min="9" max="9" width="8.5" customWidth="1"/>
    <col min="11" max="11" width="8.375" customWidth="1"/>
    <col min="12" max="12" width="6.875" customWidth="1"/>
    <col min="23" max="24" width="9" customWidth="1"/>
  </cols>
  <sheetData>
    <row r="1" spans="2:32" s="1" customFormat="1" ht="20.25" x14ac:dyDescent="0.3">
      <c r="B1" s="1" t="s">
        <v>11</v>
      </c>
      <c r="C1" s="1" t="s">
        <v>12</v>
      </c>
      <c r="D1" s="1" t="s">
        <v>13</v>
      </c>
      <c r="E1"/>
      <c r="G1" s="17" t="s">
        <v>32</v>
      </c>
      <c r="H1" s="17"/>
      <c r="I1" s="17"/>
      <c r="J1" s="17"/>
      <c r="K1" s="17"/>
      <c r="L1" s="17"/>
      <c r="M1" s="17"/>
      <c r="P1" s="17" t="s">
        <v>33</v>
      </c>
      <c r="Q1" s="17"/>
      <c r="R1" s="17"/>
      <c r="S1" s="17"/>
      <c r="T1" s="17"/>
      <c r="U1" s="17"/>
      <c r="V1" s="17"/>
      <c r="Y1" s="17" t="s">
        <v>34</v>
      </c>
      <c r="Z1" s="17"/>
      <c r="AA1" s="17"/>
      <c r="AB1" s="17"/>
      <c r="AC1" s="17"/>
      <c r="AD1" s="17"/>
      <c r="AE1" s="17"/>
      <c r="AF1" s="17"/>
    </row>
    <row r="2" spans="2:32" x14ac:dyDescent="0.3">
      <c r="B2" s="11" t="s">
        <v>35</v>
      </c>
      <c r="C2" s="12" t="s">
        <v>36</v>
      </c>
      <c r="D2" s="13">
        <v>1.7137083</v>
      </c>
    </row>
    <row r="3" spans="2:32" x14ac:dyDescent="0.3">
      <c r="B3" s="11" t="s">
        <v>37</v>
      </c>
      <c r="C3" s="12" t="s">
        <v>38</v>
      </c>
      <c r="D3" s="14">
        <v>1.6379781</v>
      </c>
    </row>
    <row r="4" spans="2:32" x14ac:dyDescent="0.3">
      <c r="B4" s="11" t="s">
        <v>39</v>
      </c>
      <c r="C4" s="12" t="s">
        <v>40</v>
      </c>
      <c r="D4" s="14">
        <v>1.7925705375000001</v>
      </c>
      <c r="G4" s="2" t="s">
        <v>3</v>
      </c>
      <c r="H4" s="3"/>
      <c r="I4" s="3"/>
      <c r="J4" s="4"/>
      <c r="K4" s="5"/>
      <c r="L4" s="3"/>
      <c r="M4" s="3"/>
      <c r="N4" s="3"/>
      <c r="O4" s="3"/>
      <c r="P4" s="2" t="s">
        <v>3</v>
      </c>
      <c r="Q4" s="3"/>
      <c r="R4" s="3"/>
      <c r="S4" s="4"/>
      <c r="T4" s="5"/>
      <c r="U4" s="3"/>
      <c r="V4" s="3"/>
      <c r="W4" s="3"/>
      <c r="X4" s="3"/>
      <c r="Y4" s="2" t="s">
        <v>3</v>
      </c>
      <c r="Z4" s="3"/>
      <c r="AA4" s="3"/>
      <c r="AB4" s="4"/>
      <c r="AC4" s="5"/>
      <c r="AD4" s="3"/>
      <c r="AE4" s="3"/>
      <c r="AF4" s="3"/>
    </row>
    <row r="5" spans="2:32" x14ac:dyDescent="0.3">
      <c r="B5" s="11" t="s">
        <v>41</v>
      </c>
      <c r="C5" s="12" t="s">
        <v>42</v>
      </c>
      <c r="D5" s="14">
        <v>1.7250000000000001</v>
      </c>
      <c r="G5" s="5" t="s">
        <v>43</v>
      </c>
      <c r="H5" s="5">
        <v>1</v>
      </c>
      <c r="I5" s="3"/>
      <c r="J5" s="3"/>
      <c r="K5" t="s">
        <v>35</v>
      </c>
      <c r="L5" s="15">
        <v>1.3712765957446804</v>
      </c>
      <c r="M5" s="3"/>
      <c r="N5" s="3"/>
      <c r="O5" s="3"/>
      <c r="P5" s="5" t="s">
        <v>43</v>
      </c>
      <c r="Q5" s="5">
        <v>1</v>
      </c>
      <c r="R5" s="3"/>
      <c r="S5" s="3"/>
      <c r="T5" s="5"/>
      <c r="U5" t="s">
        <v>37</v>
      </c>
      <c r="V5" s="15">
        <v>1.21</v>
      </c>
      <c r="W5" s="3"/>
      <c r="X5" s="3"/>
      <c r="Y5" s="5" t="s">
        <v>4</v>
      </c>
      <c r="Z5" s="5">
        <v>1</v>
      </c>
      <c r="AA5" s="3"/>
      <c r="AB5" s="3"/>
      <c r="AC5" s="5"/>
      <c r="AD5" t="s">
        <v>39</v>
      </c>
      <c r="AE5" s="15">
        <v>1.4306382978723413</v>
      </c>
      <c r="AF5" s="3"/>
    </row>
    <row r="6" spans="2:32" s="2" customFormat="1" ht="15" customHeight="1" x14ac:dyDescent="0.3">
      <c r="B6" s="11" t="s">
        <v>44</v>
      </c>
      <c r="C6" s="12" t="s">
        <v>45</v>
      </c>
      <c r="D6" s="14">
        <v>1.9674999999999998</v>
      </c>
      <c r="E6"/>
      <c r="G6" s="5" t="s">
        <v>46</v>
      </c>
      <c r="H6" s="5">
        <v>1.71</v>
      </c>
      <c r="I6" s="6">
        <f>(H6-H5)/6</f>
        <v>0.11833333333333333</v>
      </c>
      <c r="J6" s="5"/>
      <c r="K6" s="5"/>
      <c r="L6" s="5"/>
      <c r="M6" s="5"/>
      <c r="N6" s="5"/>
      <c r="O6" s="5"/>
      <c r="P6" s="5" t="s">
        <v>5</v>
      </c>
      <c r="Q6" s="5">
        <v>1.64</v>
      </c>
      <c r="R6" s="6">
        <f>(Q6-Q5)/6</f>
        <v>0.10666666666666665</v>
      </c>
      <c r="S6" s="5"/>
      <c r="T6" s="5"/>
      <c r="U6" s="5"/>
      <c r="V6" s="5"/>
      <c r="W6" s="5"/>
      <c r="X6" s="5"/>
      <c r="Y6" s="5" t="s">
        <v>46</v>
      </c>
      <c r="Z6" s="5">
        <v>1.79</v>
      </c>
      <c r="AA6" s="6">
        <f>(Z6-Z5)/6</f>
        <v>0.13166666666666668</v>
      </c>
      <c r="AB6" s="5"/>
      <c r="AC6" s="5"/>
      <c r="AD6" s="5"/>
      <c r="AE6" s="5"/>
      <c r="AF6" s="5"/>
    </row>
    <row r="7" spans="2:32" x14ac:dyDescent="0.3">
      <c r="B7" s="11" t="s">
        <v>47</v>
      </c>
      <c r="C7" s="12" t="s">
        <v>48</v>
      </c>
      <c r="D7" s="14">
        <v>1.8450000000000002</v>
      </c>
      <c r="G7" s="3"/>
      <c r="H7" s="3">
        <v>0</v>
      </c>
      <c r="I7" s="3">
        <v>0</v>
      </c>
      <c r="J7" s="3">
        <v>9</v>
      </c>
      <c r="K7" s="3">
        <v>39</v>
      </c>
      <c r="L7" s="3">
        <v>34</v>
      </c>
      <c r="M7" s="5">
        <v>12</v>
      </c>
      <c r="N7" s="5">
        <v>0</v>
      </c>
      <c r="O7" s="3"/>
      <c r="P7" s="3"/>
      <c r="Q7" s="3">
        <v>7</v>
      </c>
      <c r="R7" s="3">
        <v>18</v>
      </c>
      <c r="S7" s="3">
        <v>24</v>
      </c>
      <c r="T7" s="3">
        <v>29</v>
      </c>
      <c r="U7" s="3">
        <v>8</v>
      </c>
      <c r="V7" s="5">
        <v>2</v>
      </c>
      <c r="W7" s="3">
        <v>0</v>
      </c>
      <c r="X7" s="3"/>
      <c r="Y7" s="3"/>
      <c r="Z7" s="3">
        <v>0</v>
      </c>
      <c r="AA7" s="3">
        <v>1</v>
      </c>
      <c r="AB7" s="3">
        <v>14</v>
      </c>
      <c r="AC7" s="3">
        <v>29</v>
      </c>
      <c r="AD7" s="3">
        <v>25</v>
      </c>
      <c r="AE7" s="5">
        <v>20</v>
      </c>
      <c r="AF7" s="3">
        <v>5</v>
      </c>
    </row>
    <row r="8" spans="2:32" ht="33" x14ac:dyDescent="0.3">
      <c r="B8" s="11" t="s">
        <v>49</v>
      </c>
      <c r="C8" s="12" t="s">
        <v>50</v>
      </c>
      <c r="D8" s="14">
        <v>1.769166625</v>
      </c>
      <c r="G8" s="4" t="s">
        <v>51</v>
      </c>
      <c r="H8" s="3">
        <v>1</v>
      </c>
      <c r="I8" s="16" t="s">
        <v>100</v>
      </c>
      <c r="J8" s="16" t="s">
        <v>106</v>
      </c>
      <c r="K8" s="16" t="s">
        <v>107</v>
      </c>
      <c r="L8" s="16" t="s">
        <v>108</v>
      </c>
      <c r="M8" s="16" t="s">
        <v>109</v>
      </c>
      <c r="N8" s="16" t="s">
        <v>110</v>
      </c>
      <c r="O8" s="3"/>
      <c r="P8" s="4" t="s">
        <v>51</v>
      </c>
      <c r="Q8" s="3">
        <v>1</v>
      </c>
      <c r="R8" s="16" t="s">
        <v>111</v>
      </c>
      <c r="S8" s="16" t="s">
        <v>112</v>
      </c>
      <c r="T8" s="16" t="s">
        <v>113</v>
      </c>
      <c r="U8" s="16" t="s">
        <v>114</v>
      </c>
      <c r="V8" s="16" t="s">
        <v>115</v>
      </c>
      <c r="W8" s="16" t="s">
        <v>116</v>
      </c>
      <c r="X8" s="3"/>
      <c r="Y8" s="4" t="s">
        <v>51</v>
      </c>
      <c r="Z8" s="3">
        <v>1</v>
      </c>
      <c r="AA8" s="16" t="s">
        <v>117</v>
      </c>
      <c r="AB8" s="16" t="s">
        <v>118</v>
      </c>
      <c r="AC8" s="16" t="s">
        <v>119</v>
      </c>
      <c r="AD8" s="16" t="s">
        <v>120</v>
      </c>
      <c r="AE8" s="16" t="s">
        <v>121</v>
      </c>
      <c r="AF8" s="16" t="s">
        <v>122</v>
      </c>
    </row>
    <row r="9" spans="2:32" x14ac:dyDescent="0.3">
      <c r="B9" s="11" t="s">
        <v>52</v>
      </c>
      <c r="C9" s="12" t="s">
        <v>53</v>
      </c>
      <c r="D9" s="14">
        <v>1.8564000000000003</v>
      </c>
      <c r="G9" s="3" t="s">
        <v>54</v>
      </c>
      <c r="H9" s="7">
        <v>1</v>
      </c>
      <c r="I9" s="7">
        <f>H9+$I$6</f>
        <v>1.1183333333333334</v>
      </c>
      <c r="J9" s="7">
        <f t="shared" ref="J9:M9" si="0">I9+$I$6</f>
        <v>1.2366666666666668</v>
      </c>
      <c r="K9" s="7">
        <f t="shared" si="0"/>
        <v>1.3550000000000002</v>
      </c>
      <c r="L9" s="7">
        <f t="shared" si="0"/>
        <v>1.4733333333333336</v>
      </c>
      <c r="M9" s="7">
        <f t="shared" si="0"/>
        <v>1.591666666666667</v>
      </c>
      <c r="N9" s="7">
        <f>M9+$I$6</f>
        <v>1.7100000000000004</v>
      </c>
      <c r="O9" s="3"/>
      <c r="P9" s="3" t="s">
        <v>54</v>
      </c>
      <c r="Q9" s="7">
        <v>1</v>
      </c>
      <c r="R9" s="7">
        <f>Q9+$R$6</f>
        <v>1.1066666666666667</v>
      </c>
      <c r="S9" s="7">
        <f t="shared" ref="S9:W9" si="1">R9+$R$6</f>
        <v>1.2133333333333334</v>
      </c>
      <c r="T9" s="7">
        <f t="shared" si="1"/>
        <v>1.32</v>
      </c>
      <c r="U9" s="7">
        <f t="shared" si="1"/>
        <v>1.4266666666666667</v>
      </c>
      <c r="V9" s="7">
        <f t="shared" si="1"/>
        <v>1.5333333333333334</v>
      </c>
      <c r="W9" s="7">
        <f t="shared" si="1"/>
        <v>1.6400000000000001</v>
      </c>
      <c r="X9" s="3"/>
      <c r="Y9" s="3" t="s">
        <v>54</v>
      </c>
      <c r="Z9" s="7">
        <v>1</v>
      </c>
      <c r="AA9" s="7">
        <f>Z9+$AA$6</f>
        <v>1.1316666666666666</v>
      </c>
      <c r="AB9" s="7">
        <f t="shared" ref="AB9:AF9" si="2">AA9+$AA$6</f>
        <v>1.2633333333333332</v>
      </c>
      <c r="AC9" s="7">
        <f t="shared" si="2"/>
        <v>1.3949999999999998</v>
      </c>
      <c r="AD9" s="7">
        <f t="shared" si="2"/>
        <v>1.5266666666666664</v>
      </c>
      <c r="AE9" s="7">
        <f t="shared" si="2"/>
        <v>1.658333333333333</v>
      </c>
      <c r="AF9" s="7">
        <f t="shared" si="2"/>
        <v>1.7899999999999996</v>
      </c>
    </row>
    <row r="10" spans="2:32" x14ac:dyDescent="0.3">
      <c r="G10" s="3" t="s">
        <v>55</v>
      </c>
      <c r="H10" s="3">
        <f>H7*100</f>
        <v>0</v>
      </c>
      <c r="I10" s="3">
        <f t="shared" ref="I10:N10" si="3">I7*100</f>
        <v>0</v>
      </c>
      <c r="J10" s="3">
        <f t="shared" si="3"/>
        <v>900</v>
      </c>
      <c r="K10" s="3">
        <f t="shared" si="3"/>
        <v>3900</v>
      </c>
      <c r="L10" s="3">
        <f t="shared" si="3"/>
        <v>3400</v>
      </c>
      <c r="M10" s="3">
        <f t="shared" si="3"/>
        <v>1200</v>
      </c>
      <c r="N10" s="3">
        <f t="shared" si="3"/>
        <v>0</v>
      </c>
      <c r="O10" s="3"/>
      <c r="P10" s="3" t="s">
        <v>55</v>
      </c>
      <c r="Q10" s="3">
        <f>Q7*100</f>
        <v>700</v>
      </c>
      <c r="R10" s="3">
        <f t="shared" ref="R10:W10" si="4">R7*100</f>
        <v>1800</v>
      </c>
      <c r="S10" s="3">
        <f t="shared" si="4"/>
        <v>2400</v>
      </c>
      <c r="T10" s="3">
        <f t="shared" si="4"/>
        <v>2900</v>
      </c>
      <c r="U10" s="3">
        <f t="shared" si="4"/>
        <v>800</v>
      </c>
      <c r="V10" s="3">
        <f t="shared" si="4"/>
        <v>200</v>
      </c>
      <c r="W10" s="3">
        <f t="shared" si="4"/>
        <v>0</v>
      </c>
      <c r="X10" s="3"/>
      <c r="Y10" s="3" t="s">
        <v>9</v>
      </c>
      <c r="Z10" s="3">
        <f>Z7*100</f>
        <v>0</v>
      </c>
      <c r="AA10" s="3">
        <f t="shared" ref="AA10:AF10" si="5">AA7*100</f>
        <v>100</v>
      </c>
      <c r="AB10" s="3">
        <f t="shared" si="5"/>
        <v>1400</v>
      </c>
      <c r="AC10" s="3">
        <f t="shared" si="5"/>
        <v>2900</v>
      </c>
      <c r="AD10" s="3">
        <f t="shared" si="5"/>
        <v>2500</v>
      </c>
      <c r="AE10" s="3">
        <f t="shared" si="5"/>
        <v>2000</v>
      </c>
      <c r="AF10" s="3">
        <f t="shared" si="5"/>
        <v>500</v>
      </c>
    </row>
    <row r="11" spans="2:32" x14ac:dyDescent="0.3">
      <c r="G11" s="3" t="s">
        <v>56</v>
      </c>
      <c r="H11" s="3">
        <f>H7*90</f>
        <v>0</v>
      </c>
      <c r="I11" s="3">
        <f t="shared" ref="I11:N11" si="6">I7*90</f>
        <v>0</v>
      </c>
      <c r="J11" s="3">
        <f t="shared" si="6"/>
        <v>810</v>
      </c>
      <c r="K11" s="3">
        <f t="shared" si="6"/>
        <v>3510</v>
      </c>
      <c r="L11" s="3">
        <f t="shared" si="6"/>
        <v>3060</v>
      </c>
      <c r="M11" s="3">
        <f t="shared" si="6"/>
        <v>1080</v>
      </c>
      <c r="N11" s="3">
        <f t="shared" si="6"/>
        <v>0</v>
      </c>
      <c r="O11" s="3"/>
      <c r="P11" s="3" t="s">
        <v>10</v>
      </c>
      <c r="Q11" s="3">
        <f>Q7*90</f>
        <v>630</v>
      </c>
      <c r="R11" s="3">
        <f t="shared" ref="R11:W11" si="7">R7*90</f>
        <v>1620</v>
      </c>
      <c r="S11" s="3">
        <f t="shared" si="7"/>
        <v>2160</v>
      </c>
      <c r="T11" s="3">
        <f t="shared" si="7"/>
        <v>2610</v>
      </c>
      <c r="U11" s="3">
        <f t="shared" si="7"/>
        <v>720</v>
      </c>
      <c r="V11" s="3">
        <f t="shared" si="7"/>
        <v>180</v>
      </c>
      <c r="W11" s="3">
        <f t="shared" si="7"/>
        <v>0</v>
      </c>
      <c r="X11" s="3"/>
      <c r="Y11" s="3" t="s">
        <v>56</v>
      </c>
      <c r="Z11" s="3">
        <f>Z7*90</f>
        <v>0</v>
      </c>
      <c r="AA11" s="3">
        <f t="shared" ref="AA11:AF11" si="8">AA7*90</f>
        <v>90</v>
      </c>
      <c r="AB11" s="3">
        <f t="shared" si="8"/>
        <v>1260</v>
      </c>
      <c r="AC11" s="3">
        <f t="shared" si="8"/>
        <v>2610</v>
      </c>
      <c r="AD11" s="3">
        <f t="shared" si="8"/>
        <v>2250</v>
      </c>
      <c r="AE11" s="3">
        <f t="shared" si="8"/>
        <v>1800</v>
      </c>
      <c r="AF11" s="3">
        <f t="shared" si="8"/>
        <v>450</v>
      </c>
    </row>
    <row r="12" spans="2:32" x14ac:dyDescent="0.3">
      <c r="G12" s="3"/>
      <c r="H12" s="3"/>
      <c r="I12" s="3"/>
      <c r="J12" s="3"/>
      <c r="K12" s="3"/>
      <c r="L12" s="3"/>
      <c r="M12" s="5"/>
      <c r="N12" s="5"/>
      <c r="O12" s="3"/>
      <c r="P12" s="3"/>
      <c r="Q12" s="3"/>
      <c r="R12" s="3"/>
      <c r="S12" s="3"/>
      <c r="T12" s="3"/>
      <c r="U12" s="3"/>
      <c r="V12" s="5"/>
      <c r="W12" s="3"/>
      <c r="X12" s="3"/>
      <c r="Y12" s="3"/>
      <c r="Z12" s="3"/>
      <c r="AA12" s="3"/>
      <c r="AB12" s="3"/>
      <c r="AC12" s="3"/>
      <c r="AD12" s="3"/>
      <c r="AE12" s="5"/>
      <c r="AF12" s="3"/>
    </row>
    <row r="13" spans="2:32" x14ac:dyDescent="0.3">
      <c r="C13" t="s">
        <v>65</v>
      </c>
      <c r="G13" s="3"/>
      <c r="H13" s="3" t="s">
        <v>57</v>
      </c>
      <c r="I13" s="6"/>
      <c r="J13" s="3"/>
      <c r="K13" s="3"/>
      <c r="L13" s="3"/>
      <c r="M13" s="3"/>
      <c r="N13" s="3"/>
      <c r="O13" s="3"/>
      <c r="P13" s="3"/>
      <c r="Q13" s="3" t="s">
        <v>57</v>
      </c>
      <c r="R13" s="6"/>
      <c r="S13" s="3"/>
      <c r="T13" s="3"/>
      <c r="U13" s="3"/>
      <c r="V13" s="3"/>
      <c r="W13" s="3"/>
      <c r="X13" s="3"/>
      <c r="Y13" s="3"/>
      <c r="Z13" s="3" t="s">
        <v>57</v>
      </c>
      <c r="AA13" s="6"/>
      <c r="AB13" s="3"/>
      <c r="AC13" s="3"/>
      <c r="AD13" s="3"/>
      <c r="AE13" s="3"/>
      <c r="AF13" s="3"/>
    </row>
    <row r="14" spans="2:32" x14ac:dyDescent="0.3">
      <c r="B14" t="s">
        <v>35</v>
      </c>
      <c r="C14" s="15">
        <v>1.3712765957446804</v>
      </c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</row>
    <row r="15" spans="2:32" x14ac:dyDescent="0.3">
      <c r="B15" t="s">
        <v>37</v>
      </c>
      <c r="C15" s="15">
        <v>1.21</v>
      </c>
    </row>
    <row r="16" spans="2:32" x14ac:dyDescent="0.3">
      <c r="B16" t="s">
        <v>39</v>
      </c>
      <c r="C16" s="15">
        <v>1.4306382978723413</v>
      </c>
    </row>
    <row r="17" spans="2:32" x14ac:dyDescent="0.3">
      <c r="B17" t="s">
        <v>41</v>
      </c>
      <c r="C17" s="15">
        <v>1.4515957446808516</v>
      </c>
    </row>
    <row r="18" spans="2:32" x14ac:dyDescent="0.3">
      <c r="B18" t="s">
        <v>44</v>
      </c>
      <c r="C18" s="15">
        <v>1.4941489361702118</v>
      </c>
    </row>
    <row r="19" spans="2:32" x14ac:dyDescent="0.3">
      <c r="B19" t="s">
        <v>47</v>
      </c>
      <c r="C19" s="15">
        <v>1.3448936170212762</v>
      </c>
    </row>
    <row r="20" spans="2:32" x14ac:dyDescent="0.3">
      <c r="B20" t="s">
        <v>49</v>
      </c>
      <c r="C20" s="15">
        <v>1.3884042553191491</v>
      </c>
    </row>
    <row r="21" spans="2:32" x14ac:dyDescent="0.3">
      <c r="B21" t="s">
        <v>52</v>
      </c>
      <c r="C21" s="15">
        <v>1.1676595744680855</v>
      </c>
    </row>
    <row r="30" spans="2:32" ht="20.25" x14ac:dyDescent="0.3">
      <c r="G30" s="17" t="s">
        <v>58</v>
      </c>
      <c r="H30" s="17"/>
      <c r="I30" s="17"/>
      <c r="J30" s="17"/>
      <c r="K30" s="17"/>
      <c r="L30" s="17"/>
      <c r="M30" s="17"/>
      <c r="N30" s="1"/>
      <c r="O30" s="1"/>
      <c r="P30" s="17" t="s">
        <v>59</v>
      </c>
      <c r="Q30" s="17"/>
      <c r="R30" s="17"/>
      <c r="S30" s="17"/>
      <c r="T30" s="17"/>
      <c r="U30" s="17"/>
      <c r="V30" s="17"/>
      <c r="W30" s="1"/>
      <c r="X30" s="1"/>
      <c r="Y30" s="17" t="s">
        <v>60</v>
      </c>
      <c r="Z30" s="17"/>
      <c r="AA30" s="17"/>
      <c r="AB30" s="17"/>
      <c r="AC30" s="17"/>
      <c r="AD30" s="17"/>
      <c r="AE30" s="17"/>
      <c r="AF30" s="17"/>
    </row>
    <row r="33" spans="7:32" x14ac:dyDescent="0.3">
      <c r="G33" s="2" t="s">
        <v>3</v>
      </c>
      <c r="H33" s="3"/>
      <c r="I33" s="3"/>
      <c r="J33" s="4"/>
      <c r="K33" s="5"/>
      <c r="L33" s="3"/>
      <c r="M33" s="3"/>
      <c r="N33" s="3"/>
      <c r="O33" s="3"/>
      <c r="P33" s="2" t="s">
        <v>3</v>
      </c>
      <c r="Q33" s="3"/>
      <c r="R33" s="3"/>
      <c r="S33" s="4"/>
      <c r="T33" s="5"/>
      <c r="U33" s="3"/>
      <c r="V33" s="3"/>
      <c r="W33" s="3"/>
      <c r="X33" s="3"/>
      <c r="Y33" s="2" t="s">
        <v>3</v>
      </c>
      <c r="Z33" s="3"/>
      <c r="AA33" s="3"/>
      <c r="AB33" s="4"/>
      <c r="AC33" s="5"/>
      <c r="AD33" s="3"/>
      <c r="AE33" s="3"/>
      <c r="AF33" s="3"/>
    </row>
    <row r="34" spans="7:32" x14ac:dyDescent="0.3">
      <c r="G34" s="5" t="s">
        <v>43</v>
      </c>
      <c r="H34" s="5">
        <v>1</v>
      </c>
      <c r="I34" s="3"/>
      <c r="J34" s="3"/>
      <c r="K34" s="5"/>
      <c r="L34" t="s">
        <v>41</v>
      </c>
      <c r="M34" s="15">
        <v>1.4515957446808516</v>
      </c>
      <c r="N34" s="3"/>
      <c r="O34" s="3"/>
      <c r="P34" s="5" t="s">
        <v>43</v>
      </c>
      <c r="Q34" s="5">
        <v>1</v>
      </c>
      <c r="R34" s="3"/>
      <c r="S34" s="3"/>
      <c r="T34" s="5"/>
      <c r="U34" t="s">
        <v>44</v>
      </c>
      <c r="V34" s="15">
        <v>1.4941489361702118</v>
      </c>
      <c r="W34" s="3"/>
      <c r="X34" s="3"/>
      <c r="Y34" s="5" t="s">
        <v>4</v>
      </c>
      <c r="Z34" s="5">
        <v>1</v>
      </c>
      <c r="AA34" s="3"/>
      <c r="AB34" s="3"/>
      <c r="AC34" s="5"/>
      <c r="AD34" t="s">
        <v>47</v>
      </c>
      <c r="AE34" s="15">
        <v>1.3448936170212762</v>
      </c>
      <c r="AF34" s="3"/>
    </row>
    <row r="35" spans="7:32" x14ac:dyDescent="0.3">
      <c r="G35" s="5" t="s">
        <v>46</v>
      </c>
      <c r="H35" s="5">
        <v>1.73</v>
      </c>
      <c r="I35" s="6">
        <f>(H35-H34)/6</f>
        <v>0.12166666666666666</v>
      </c>
      <c r="J35" s="5"/>
      <c r="K35" s="5"/>
      <c r="L35" s="5"/>
      <c r="M35" s="5"/>
      <c r="N35" s="5"/>
      <c r="O35" s="5"/>
      <c r="P35" s="5" t="s">
        <v>5</v>
      </c>
      <c r="Q35" s="5">
        <v>1.97</v>
      </c>
      <c r="R35" s="6">
        <f>(Q35-Q34)/6</f>
        <v>0.16166666666666665</v>
      </c>
      <c r="S35" s="5"/>
      <c r="T35" s="5"/>
      <c r="U35" s="5"/>
      <c r="V35" s="5"/>
      <c r="W35" s="5"/>
      <c r="X35" s="5"/>
      <c r="Y35" s="5" t="s">
        <v>46</v>
      </c>
      <c r="Z35" s="5">
        <v>1.85</v>
      </c>
      <c r="AA35" s="6">
        <f>(Z35-Z34)/6</f>
        <v>0.14166666666666669</v>
      </c>
      <c r="AB35" s="5"/>
      <c r="AC35" s="5"/>
      <c r="AD35" s="5"/>
      <c r="AE35" s="5"/>
      <c r="AF35" s="5"/>
    </row>
    <row r="36" spans="7:32" x14ac:dyDescent="0.3">
      <c r="G36" s="3"/>
      <c r="H36" s="3">
        <v>0</v>
      </c>
      <c r="I36" s="3">
        <v>0</v>
      </c>
      <c r="J36" s="3">
        <v>0</v>
      </c>
      <c r="K36" s="3">
        <v>23</v>
      </c>
      <c r="L36" s="3">
        <v>42</v>
      </c>
      <c r="M36" s="5">
        <v>28</v>
      </c>
      <c r="N36" s="3">
        <v>1</v>
      </c>
      <c r="O36" s="3"/>
      <c r="P36" s="3"/>
      <c r="Q36" s="3">
        <v>0</v>
      </c>
      <c r="R36" s="3">
        <v>2</v>
      </c>
      <c r="S36" s="3">
        <v>16</v>
      </c>
      <c r="T36" s="3">
        <v>29</v>
      </c>
      <c r="U36" s="3">
        <v>29</v>
      </c>
      <c r="V36" s="5">
        <v>17</v>
      </c>
      <c r="W36" s="3">
        <v>1</v>
      </c>
      <c r="X36" s="3"/>
      <c r="Y36" s="3"/>
      <c r="Z36" s="3">
        <v>0</v>
      </c>
      <c r="AA36" s="3">
        <v>0</v>
      </c>
      <c r="AB36" s="3">
        <v>7</v>
      </c>
      <c r="AC36" s="3">
        <v>79</v>
      </c>
      <c r="AD36" s="3">
        <v>8</v>
      </c>
      <c r="AE36" s="5">
        <v>0</v>
      </c>
      <c r="AF36" s="3">
        <v>0</v>
      </c>
    </row>
    <row r="37" spans="7:32" ht="33" x14ac:dyDescent="0.3">
      <c r="G37" s="4" t="s">
        <v>7</v>
      </c>
      <c r="H37" s="3">
        <v>1</v>
      </c>
      <c r="I37" s="16" t="s">
        <v>100</v>
      </c>
      <c r="J37" s="16" t="s">
        <v>106</v>
      </c>
      <c r="K37" s="16" t="s">
        <v>102</v>
      </c>
      <c r="L37" s="16" t="s">
        <v>123</v>
      </c>
      <c r="M37" s="16" t="s">
        <v>104</v>
      </c>
      <c r="N37" s="16" t="s">
        <v>124</v>
      </c>
      <c r="O37" s="3"/>
      <c r="P37" s="4" t="s">
        <v>51</v>
      </c>
      <c r="Q37" s="3">
        <v>1</v>
      </c>
      <c r="R37" s="16" t="s">
        <v>125</v>
      </c>
      <c r="S37" s="16" t="s">
        <v>126</v>
      </c>
      <c r="T37" s="16" t="s">
        <v>127</v>
      </c>
      <c r="U37" s="16" t="s">
        <v>128</v>
      </c>
      <c r="V37" s="16" t="s">
        <v>129</v>
      </c>
      <c r="W37" s="16" t="s">
        <v>130</v>
      </c>
      <c r="X37" s="3"/>
      <c r="Y37" s="4" t="s">
        <v>51</v>
      </c>
      <c r="Z37" s="3">
        <v>1</v>
      </c>
      <c r="AA37" s="16" t="s">
        <v>131</v>
      </c>
      <c r="AB37" s="16" t="s">
        <v>132</v>
      </c>
      <c r="AC37" s="16" t="s">
        <v>133</v>
      </c>
      <c r="AD37" s="16" t="s">
        <v>134</v>
      </c>
      <c r="AE37" s="16" t="s">
        <v>135</v>
      </c>
      <c r="AF37" s="16" t="s">
        <v>136</v>
      </c>
    </row>
    <row r="38" spans="7:32" x14ac:dyDescent="0.3">
      <c r="G38" s="3" t="s">
        <v>54</v>
      </c>
      <c r="H38" s="7">
        <v>1</v>
      </c>
      <c r="I38" s="7">
        <f>H38+$I$35</f>
        <v>1.1216666666666666</v>
      </c>
      <c r="J38" s="7">
        <f t="shared" ref="J38:N38" si="9">I38+$I$35</f>
        <v>1.2433333333333332</v>
      </c>
      <c r="K38" s="7">
        <f t="shared" si="9"/>
        <v>1.3649999999999998</v>
      </c>
      <c r="L38" s="7">
        <f t="shared" si="9"/>
        <v>1.4866666666666664</v>
      </c>
      <c r="M38" s="7">
        <f t="shared" si="9"/>
        <v>1.6083333333333329</v>
      </c>
      <c r="N38" s="7">
        <f t="shared" si="9"/>
        <v>1.7299999999999995</v>
      </c>
      <c r="O38" s="3"/>
      <c r="P38" s="3" t="s">
        <v>54</v>
      </c>
      <c r="Q38" s="7">
        <v>1</v>
      </c>
      <c r="R38" s="7">
        <f>Q38+$R$35</f>
        <v>1.1616666666666666</v>
      </c>
      <c r="S38" s="7">
        <f t="shared" ref="S38:W38" si="10">R38+$R$35</f>
        <v>1.3233333333333333</v>
      </c>
      <c r="T38" s="7">
        <f t="shared" si="10"/>
        <v>1.4849999999999999</v>
      </c>
      <c r="U38" s="7">
        <f t="shared" si="10"/>
        <v>1.6466666666666665</v>
      </c>
      <c r="V38" s="7">
        <f t="shared" si="10"/>
        <v>1.8083333333333331</v>
      </c>
      <c r="W38" s="7">
        <f t="shared" si="10"/>
        <v>1.9699999999999998</v>
      </c>
      <c r="X38" s="3"/>
      <c r="Y38" s="3" t="s">
        <v>8</v>
      </c>
      <c r="Z38" s="7">
        <v>1</v>
      </c>
      <c r="AA38" s="7">
        <f>Z38+$AA$35</f>
        <v>1.1416666666666666</v>
      </c>
      <c r="AB38" s="7">
        <f t="shared" ref="AB38:AF38" si="11">AA38+$AA$35</f>
        <v>1.2833333333333332</v>
      </c>
      <c r="AC38" s="7">
        <f t="shared" si="11"/>
        <v>1.4249999999999998</v>
      </c>
      <c r="AD38" s="7">
        <f t="shared" si="11"/>
        <v>1.5666666666666664</v>
      </c>
      <c r="AE38" s="7">
        <f t="shared" si="11"/>
        <v>1.708333333333333</v>
      </c>
      <c r="AF38" s="7">
        <f t="shared" si="11"/>
        <v>1.8499999999999996</v>
      </c>
    </row>
    <row r="39" spans="7:32" x14ac:dyDescent="0.3">
      <c r="G39" s="3" t="s">
        <v>55</v>
      </c>
      <c r="H39" s="3">
        <f>H36*100</f>
        <v>0</v>
      </c>
      <c r="I39" s="3">
        <f t="shared" ref="I39:N39" si="12">I36*100</f>
        <v>0</v>
      </c>
      <c r="J39" s="3">
        <f t="shared" si="12"/>
        <v>0</v>
      </c>
      <c r="K39" s="3">
        <f t="shared" si="12"/>
        <v>2300</v>
      </c>
      <c r="L39" s="3">
        <f t="shared" si="12"/>
        <v>4200</v>
      </c>
      <c r="M39" s="3">
        <f t="shared" si="12"/>
        <v>2800</v>
      </c>
      <c r="N39" s="3">
        <f t="shared" si="12"/>
        <v>100</v>
      </c>
      <c r="O39" s="3"/>
      <c r="P39" s="3" t="s">
        <v>55</v>
      </c>
      <c r="Q39" s="3">
        <f>Q36*100</f>
        <v>0</v>
      </c>
      <c r="R39" s="3">
        <f t="shared" ref="R39:W39" si="13">R36*100</f>
        <v>200</v>
      </c>
      <c r="S39" s="3">
        <f t="shared" si="13"/>
        <v>1600</v>
      </c>
      <c r="T39" s="3">
        <f t="shared" si="13"/>
        <v>2900</v>
      </c>
      <c r="U39" s="3">
        <f t="shared" si="13"/>
        <v>2900</v>
      </c>
      <c r="V39" s="3">
        <f t="shared" si="13"/>
        <v>1700</v>
      </c>
      <c r="W39" s="3">
        <f t="shared" si="13"/>
        <v>100</v>
      </c>
      <c r="X39" s="3"/>
      <c r="Y39" s="3" t="s">
        <v>9</v>
      </c>
      <c r="Z39" s="3">
        <f>Z36*100</f>
        <v>0</v>
      </c>
      <c r="AA39" s="3">
        <f t="shared" ref="AA39:AF39" si="14">AA36*100</f>
        <v>0</v>
      </c>
      <c r="AB39" s="3">
        <f t="shared" si="14"/>
        <v>700</v>
      </c>
      <c r="AC39" s="3">
        <f t="shared" si="14"/>
        <v>7900</v>
      </c>
      <c r="AD39" s="3">
        <f t="shared" si="14"/>
        <v>800</v>
      </c>
      <c r="AE39" s="3">
        <f t="shared" si="14"/>
        <v>0</v>
      </c>
      <c r="AF39" s="3">
        <f t="shared" si="14"/>
        <v>0</v>
      </c>
    </row>
    <row r="40" spans="7:32" x14ac:dyDescent="0.3">
      <c r="G40" s="3" t="s">
        <v>56</v>
      </c>
      <c r="H40" s="3">
        <f>H36*90</f>
        <v>0</v>
      </c>
      <c r="I40" s="3">
        <f t="shared" ref="I40:N40" si="15">I36*90</f>
        <v>0</v>
      </c>
      <c r="J40" s="3">
        <f t="shared" si="15"/>
        <v>0</v>
      </c>
      <c r="K40" s="3">
        <f t="shared" si="15"/>
        <v>2070</v>
      </c>
      <c r="L40" s="3">
        <f t="shared" si="15"/>
        <v>3780</v>
      </c>
      <c r="M40" s="3">
        <f t="shared" si="15"/>
        <v>2520</v>
      </c>
      <c r="N40" s="3">
        <f t="shared" si="15"/>
        <v>90</v>
      </c>
      <c r="O40" s="3"/>
      <c r="P40" s="3" t="s">
        <v>56</v>
      </c>
      <c r="Q40" s="3">
        <f>Q36*90</f>
        <v>0</v>
      </c>
      <c r="R40" s="3">
        <f t="shared" ref="R40:W40" si="16">R36*90</f>
        <v>180</v>
      </c>
      <c r="S40" s="3">
        <f t="shared" si="16"/>
        <v>1440</v>
      </c>
      <c r="T40" s="3">
        <f t="shared" si="16"/>
        <v>2610</v>
      </c>
      <c r="U40" s="3">
        <f t="shared" si="16"/>
        <v>2610</v>
      </c>
      <c r="V40" s="3">
        <f t="shared" si="16"/>
        <v>1530</v>
      </c>
      <c r="W40" s="3">
        <f t="shared" si="16"/>
        <v>90</v>
      </c>
      <c r="X40" s="3"/>
      <c r="Y40" s="3" t="s">
        <v>56</v>
      </c>
      <c r="Z40" s="3">
        <f>Z36*90</f>
        <v>0</v>
      </c>
      <c r="AA40" s="3">
        <f t="shared" ref="AA40:AF40" si="17">AA36*90</f>
        <v>0</v>
      </c>
      <c r="AB40" s="3">
        <f t="shared" si="17"/>
        <v>630</v>
      </c>
      <c r="AC40" s="3">
        <f t="shared" si="17"/>
        <v>7110</v>
      </c>
      <c r="AD40" s="3">
        <f t="shared" si="17"/>
        <v>720</v>
      </c>
      <c r="AE40" s="3">
        <f t="shared" si="17"/>
        <v>0</v>
      </c>
      <c r="AF40" s="3">
        <f t="shared" si="17"/>
        <v>0</v>
      </c>
    </row>
    <row r="41" spans="7:32" x14ac:dyDescent="0.3">
      <c r="G41" s="3"/>
      <c r="H41" s="3"/>
      <c r="I41" s="3"/>
      <c r="J41" s="3"/>
      <c r="K41" s="3"/>
      <c r="L41" s="3"/>
      <c r="M41" s="5"/>
      <c r="N41" s="3"/>
      <c r="O41" s="3"/>
      <c r="P41" s="3"/>
      <c r="Q41" s="3"/>
      <c r="R41" s="3"/>
      <c r="S41" s="3"/>
      <c r="T41" s="3"/>
      <c r="U41" s="3"/>
      <c r="V41" s="5"/>
      <c r="W41" s="3"/>
      <c r="X41" s="3"/>
      <c r="Y41" s="3"/>
      <c r="Z41" s="3"/>
      <c r="AA41" s="3"/>
      <c r="AB41" s="3"/>
      <c r="AC41" s="3"/>
      <c r="AD41" s="3"/>
      <c r="AE41" s="5"/>
      <c r="AF41" s="3"/>
    </row>
    <row r="42" spans="7:32" x14ac:dyDescent="0.3">
      <c r="G42" s="3"/>
      <c r="H42" s="3" t="s">
        <v>14</v>
      </c>
      <c r="I42" s="6"/>
      <c r="J42" s="3"/>
      <c r="K42" s="3"/>
      <c r="L42" s="3"/>
      <c r="M42" s="3"/>
      <c r="N42" s="3"/>
      <c r="O42" s="3"/>
      <c r="P42" s="3"/>
      <c r="Q42" s="3" t="s">
        <v>57</v>
      </c>
      <c r="R42" s="6"/>
      <c r="S42" s="3"/>
      <c r="T42" s="3"/>
      <c r="U42" s="3"/>
      <c r="V42" s="3"/>
      <c r="W42" s="3"/>
      <c r="X42" s="3"/>
      <c r="Y42" s="3"/>
      <c r="Z42" s="3" t="s">
        <v>57</v>
      </c>
      <c r="AA42" s="6"/>
      <c r="AB42" s="3"/>
      <c r="AC42" s="3"/>
      <c r="AD42" s="3"/>
      <c r="AE42" s="3"/>
      <c r="AF42" s="3"/>
    </row>
    <row r="60" spans="7:32" ht="20.25" x14ac:dyDescent="0.3">
      <c r="G60" s="17" t="s">
        <v>61</v>
      </c>
      <c r="H60" s="17"/>
      <c r="I60" s="17"/>
      <c r="J60" s="17"/>
      <c r="K60" s="17"/>
      <c r="L60" s="17"/>
      <c r="M60" s="17"/>
      <c r="N60" s="1"/>
      <c r="O60" s="1"/>
      <c r="P60" s="17" t="s">
        <v>62</v>
      </c>
      <c r="Q60" s="17"/>
      <c r="R60" s="17"/>
      <c r="S60" s="17"/>
      <c r="T60" s="17"/>
      <c r="U60" s="17"/>
      <c r="V60" s="17"/>
      <c r="W60" s="1"/>
      <c r="X60" s="1"/>
      <c r="Y60" s="17"/>
      <c r="Z60" s="17"/>
      <c r="AA60" s="17"/>
      <c r="AB60" s="17"/>
      <c r="AC60" s="17"/>
      <c r="AD60" s="17"/>
      <c r="AE60" s="17"/>
      <c r="AF60" s="17"/>
    </row>
    <row r="63" spans="7:32" x14ac:dyDescent="0.3">
      <c r="G63" s="2" t="s">
        <v>3</v>
      </c>
      <c r="H63" s="3"/>
      <c r="I63" s="3"/>
      <c r="J63" s="4"/>
      <c r="K63" s="5"/>
      <c r="L63" s="3"/>
      <c r="M63" s="3"/>
      <c r="N63" s="3"/>
      <c r="O63" s="3"/>
      <c r="P63" s="2" t="s">
        <v>3</v>
      </c>
      <c r="Q63" s="3"/>
      <c r="R63" s="3"/>
      <c r="S63" s="4"/>
      <c r="T63" s="5"/>
      <c r="U63" s="3"/>
      <c r="V63" s="3"/>
      <c r="W63" s="3"/>
      <c r="X63" s="3"/>
    </row>
    <row r="64" spans="7:32" x14ac:dyDescent="0.3">
      <c r="G64" s="5" t="s">
        <v>63</v>
      </c>
      <c r="H64" s="5">
        <v>1</v>
      </c>
      <c r="I64" s="3"/>
      <c r="J64" s="3"/>
      <c r="K64" s="5"/>
      <c r="L64" t="s">
        <v>49</v>
      </c>
      <c r="M64" s="15">
        <v>1.3884042553191491</v>
      </c>
      <c r="N64" s="3"/>
      <c r="O64" s="3"/>
      <c r="P64" s="5" t="s">
        <v>43</v>
      </c>
      <c r="Q64" s="5">
        <v>1</v>
      </c>
      <c r="R64" s="3"/>
      <c r="S64" s="3"/>
      <c r="T64" s="5"/>
      <c r="U64" t="s">
        <v>52</v>
      </c>
      <c r="V64" s="15">
        <v>1.1676595744680855</v>
      </c>
      <c r="W64" s="3"/>
      <c r="X64" s="3"/>
    </row>
    <row r="65" spans="7:24" x14ac:dyDescent="0.3">
      <c r="G65" s="5" t="s">
        <v>46</v>
      </c>
      <c r="H65" s="5">
        <v>1.77</v>
      </c>
      <c r="I65" s="6">
        <f>(H65-H64)/6</f>
        <v>0.12833333333333333</v>
      </c>
      <c r="J65" s="5"/>
      <c r="K65" s="5"/>
      <c r="L65" s="5"/>
      <c r="M65" s="5"/>
      <c r="N65" s="5"/>
      <c r="O65" s="5"/>
      <c r="P65" s="5" t="s">
        <v>46</v>
      </c>
      <c r="Q65" s="5">
        <v>1.86</v>
      </c>
      <c r="R65" s="6">
        <f>(Q65-Q64)/6</f>
        <v>0.14333333333333334</v>
      </c>
      <c r="S65" s="5"/>
      <c r="T65" s="5"/>
      <c r="U65" s="5"/>
      <c r="V65" s="5"/>
      <c r="W65" s="5"/>
      <c r="X65" s="5"/>
    </row>
    <row r="66" spans="7:24" x14ac:dyDescent="0.3">
      <c r="G66" s="3"/>
      <c r="H66" s="3">
        <v>0</v>
      </c>
      <c r="I66" s="3">
        <v>4</v>
      </c>
      <c r="J66" s="3">
        <v>13</v>
      </c>
      <c r="K66" s="3">
        <v>30</v>
      </c>
      <c r="L66" s="3">
        <v>30</v>
      </c>
      <c r="M66" s="5">
        <v>11</v>
      </c>
      <c r="N66" s="3">
        <v>6</v>
      </c>
      <c r="O66" s="3"/>
      <c r="P66" s="3"/>
      <c r="Q66" s="3">
        <v>0</v>
      </c>
      <c r="R66" s="3">
        <v>53</v>
      </c>
      <c r="S66" s="3">
        <v>21</v>
      </c>
      <c r="T66" s="3">
        <v>9</v>
      </c>
      <c r="U66" s="3">
        <v>5</v>
      </c>
      <c r="V66" s="5">
        <v>3</v>
      </c>
      <c r="W66" s="3">
        <v>0</v>
      </c>
      <c r="X66" s="3"/>
    </row>
    <row r="67" spans="7:24" ht="33" x14ac:dyDescent="0.3">
      <c r="G67" s="4" t="s">
        <v>64</v>
      </c>
      <c r="H67" s="3">
        <v>1</v>
      </c>
      <c r="I67" s="16" t="s">
        <v>67</v>
      </c>
      <c r="J67" s="16" t="s">
        <v>137</v>
      </c>
      <c r="K67" s="16" t="s">
        <v>138</v>
      </c>
      <c r="L67" s="16" t="s">
        <v>139</v>
      </c>
      <c r="M67" s="16" t="s">
        <v>140</v>
      </c>
      <c r="N67" s="16" t="s">
        <v>141</v>
      </c>
      <c r="O67" s="3"/>
      <c r="P67" s="4" t="s">
        <v>51</v>
      </c>
      <c r="Q67" s="3">
        <v>1</v>
      </c>
      <c r="R67" s="16" t="s">
        <v>79</v>
      </c>
      <c r="S67" s="16" t="s">
        <v>80</v>
      </c>
      <c r="T67" s="16" t="s">
        <v>81</v>
      </c>
      <c r="U67" s="16" t="s">
        <v>134</v>
      </c>
      <c r="V67" s="16" t="s">
        <v>83</v>
      </c>
      <c r="W67" s="16" t="s">
        <v>84</v>
      </c>
      <c r="X67" s="3"/>
    </row>
    <row r="68" spans="7:24" ht="21.75" customHeight="1" x14ac:dyDescent="0.3">
      <c r="G68" s="3" t="s">
        <v>54</v>
      </c>
      <c r="H68" s="7">
        <v>1</v>
      </c>
      <c r="I68" s="7">
        <f>H68+$I$65</f>
        <v>1.1283333333333334</v>
      </c>
      <c r="J68" s="7">
        <f t="shared" ref="J68:N68" si="18">I68+$I$65</f>
        <v>1.2566666666666668</v>
      </c>
      <c r="K68" s="7">
        <f t="shared" si="18"/>
        <v>1.3850000000000002</v>
      </c>
      <c r="L68" s="7">
        <f t="shared" si="18"/>
        <v>1.5133333333333336</v>
      </c>
      <c r="M68" s="7">
        <f t="shared" si="18"/>
        <v>1.6416666666666671</v>
      </c>
      <c r="N68" s="7">
        <f t="shared" si="18"/>
        <v>1.7700000000000005</v>
      </c>
      <c r="O68" s="3"/>
      <c r="P68" s="3" t="s">
        <v>54</v>
      </c>
      <c r="Q68" s="7">
        <v>1</v>
      </c>
      <c r="R68" s="7">
        <f>Q68+$R$65</f>
        <v>1.1433333333333333</v>
      </c>
      <c r="S68" s="7">
        <f t="shared" ref="S68:W68" si="19">R68+$R$65</f>
        <v>1.2866666666666666</v>
      </c>
      <c r="T68" s="7">
        <f t="shared" si="19"/>
        <v>1.43</v>
      </c>
      <c r="U68" s="7">
        <f t="shared" si="19"/>
        <v>1.5733333333333333</v>
      </c>
      <c r="V68" s="7">
        <f t="shared" si="19"/>
        <v>1.7166666666666666</v>
      </c>
      <c r="W68" s="7">
        <f t="shared" si="19"/>
        <v>1.8599999999999999</v>
      </c>
      <c r="X68" s="3"/>
    </row>
    <row r="69" spans="7:24" x14ac:dyDescent="0.3">
      <c r="G69" s="3" t="s">
        <v>55</v>
      </c>
      <c r="H69" s="3">
        <f>H66*100</f>
        <v>0</v>
      </c>
      <c r="I69" s="3">
        <f t="shared" ref="I69:N69" si="20">I66*100</f>
        <v>400</v>
      </c>
      <c r="J69" s="3">
        <f t="shared" si="20"/>
        <v>1300</v>
      </c>
      <c r="K69" s="3">
        <f t="shared" si="20"/>
        <v>3000</v>
      </c>
      <c r="L69" s="3">
        <f t="shared" si="20"/>
        <v>3000</v>
      </c>
      <c r="M69" s="3">
        <f t="shared" si="20"/>
        <v>1100</v>
      </c>
      <c r="N69" s="3">
        <f t="shared" si="20"/>
        <v>600</v>
      </c>
      <c r="O69" s="3"/>
      <c r="P69" s="3" t="s">
        <v>55</v>
      </c>
      <c r="Q69" s="3">
        <f>Q66*100</f>
        <v>0</v>
      </c>
      <c r="R69" s="3">
        <f t="shared" ref="R69:W69" si="21">R66*100</f>
        <v>5300</v>
      </c>
      <c r="S69" s="3">
        <f t="shared" si="21"/>
        <v>2100</v>
      </c>
      <c r="T69" s="3">
        <f t="shared" si="21"/>
        <v>900</v>
      </c>
      <c r="U69" s="3">
        <f t="shared" si="21"/>
        <v>500</v>
      </c>
      <c r="V69" s="3">
        <f t="shared" si="21"/>
        <v>300</v>
      </c>
      <c r="W69" s="3">
        <f t="shared" si="21"/>
        <v>0</v>
      </c>
      <c r="X69" s="3"/>
    </row>
    <row r="70" spans="7:24" x14ac:dyDescent="0.3">
      <c r="G70" s="3" t="s">
        <v>56</v>
      </c>
      <c r="H70" s="3">
        <f>H66*90</f>
        <v>0</v>
      </c>
      <c r="I70" s="3">
        <f t="shared" ref="I70:N70" si="22">I66*90</f>
        <v>360</v>
      </c>
      <c r="J70" s="3">
        <f t="shared" si="22"/>
        <v>1170</v>
      </c>
      <c r="K70" s="3">
        <f t="shared" si="22"/>
        <v>2700</v>
      </c>
      <c r="L70" s="3">
        <f t="shared" si="22"/>
        <v>2700</v>
      </c>
      <c r="M70" s="3">
        <f t="shared" si="22"/>
        <v>990</v>
      </c>
      <c r="N70" s="3">
        <f t="shared" si="22"/>
        <v>540</v>
      </c>
      <c r="O70" s="3"/>
      <c r="P70" s="3" t="s">
        <v>56</v>
      </c>
      <c r="Q70" s="3">
        <f>Q66*90</f>
        <v>0</v>
      </c>
      <c r="R70" s="3">
        <f t="shared" ref="R70:W70" si="23">R66*90</f>
        <v>4770</v>
      </c>
      <c r="S70" s="3">
        <f t="shared" si="23"/>
        <v>1890</v>
      </c>
      <c r="T70" s="3">
        <f t="shared" si="23"/>
        <v>810</v>
      </c>
      <c r="U70" s="3">
        <f t="shared" si="23"/>
        <v>450</v>
      </c>
      <c r="V70" s="3">
        <f t="shared" si="23"/>
        <v>270</v>
      </c>
      <c r="W70" s="3">
        <f t="shared" si="23"/>
        <v>0</v>
      </c>
      <c r="X70" s="3"/>
    </row>
    <row r="71" spans="7:24" x14ac:dyDescent="0.3">
      <c r="G71" s="3"/>
      <c r="H71" s="3"/>
      <c r="I71" s="3"/>
      <c r="J71" s="3"/>
      <c r="K71" s="3"/>
      <c r="L71" s="3"/>
      <c r="M71" s="5"/>
      <c r="N71" s="3"/>
      <c r="O71" s="3"/>
      <c r="P71" s="3"/>
      <c r="Q71" s="3"/>
      <c r="R71" s="3"/>
      <c r="S71" s="3"/>
      <c r="T71" s="3"/>
      <c r="U71" s="3"/>
      <c r="V71" s="5"/>
      <c r="W71" s="3"/>
      <c r="X71" s="3"/>
    </row>
    <row r="72" spans="7:24" x14ac:dyDescent="0.3">
      <c r="G72" s="3"/>
      <c r="H72" s="3" t="s">
        <v>57</v>
      </c>
      <c r="I72" s="6"/>
      <c r="J72" s="3"/>
      <c r="K72" s="3"/>
      <c r="L72" s="3"/>
      <c r="M72" s="3"/>
      <c r="N72" s="3"/>
      <c r="O72" s="3"/>
      <c r="P72" s="3"/>
      <c r="Q72" s="3" t="s">
        <v>57</v>
      </c>
      <c r="R72" s="6"/>
      <c r="S72" s="3"/>
      <c r="T72" s="3"/>
      <c r="U72" s="3"/>
      <c r="V72" s="3"/>
      <c r="W72" s="3"/>
      <c r="X72" s="3"/>
    </row>
  </sheetData>
  <mergeCells count="9">
    <mergeCell ref="G60:M60"/>
    <mergeCell ref="P60:V60"/>
    <mergeCell ref="Y60:AF60"/>
    <mergeCell ref="G1:M1"/>
    <mergeCell ref="P1:V1"/>
    <mergeCell ref="Y1:AF1"/>
    <mergeCell ref="G30:M30"/>
    <mergeCell ref="P30:V30"/>
    <mergeCell ref="Y30:AF30"/>
  </mergeCells>
  <phoneticPr fontId="1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2026.01_그래프_특수암</vt:lpstr>
      <vt:lpstr>2026.01_그래프_노화관련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서현희</dc:creator>
  <cp:lastModifiedBy>서현희</cp:lastModifiedBy>
  <dcterms:created xsi:type="dcterms:W3CDTF">2025-12-17T01:15:18Z</dcterms:created>
  <dcterms:modified xsi:type="dcterms:W3CDTF">2026-01-13T08:21:35Z</dcterms:modified>
</cp:coreProperties>
</file>